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Eaukema\Downloads\"/>
    </mc:Choice>
  </mc:AlternateContent>
  <bookViews>
    <workbookView xWindow="0" yWindow="0" windowWidth="19200" windowHeight="6470"/>
  </bookViews>
  <sheets>
    <sheet name="Introduction" sheetId="1" r:id="rId1"/>
    <sheet name="Instructions" sheetId="2" r:id="rId2"/>
    <sheet name="1. General policy" sheetId="3" r:id="rId3"/>
    <sheet name="2. Human resources policy" sheetId="6" r:id="rId4"/>
    <sheet name="3. Leadership" sheetId="7" r:id="rId5"/>
    <sheet name="4. Internal &amp; external comm" sheetId="8" r:id="rId6"/>
    <sheet name="5. Diversity networks" sheetId="9" r:id="rId7"/>
    <sheet name="Feedback" sheetId="5" state="hidden" r:id="rId8"/>
    <sheet name="Drop down" sheetId="4" state="hidden" r:id="rId9"/>
    <sheet name="Explanatory info" sheetId="10"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 i="3" l="1"/>
  <c r="D6" i="9" l="1"/>
  <c r="D5" i="9"/>
  <c r="D7" i="9"/>
  <c r="D4" i="9"/>
  <c r="D3" i="9"/>
  <c r="D6" i="8" l="1"/>
  <c r="D4" i="8"/>
  <c r="D3" i="8"/>
  <c r="D13" i="7"/>
  <c r="D14" i="7"/>
  <c r="D12" i="7"/>
  <c r="D11" i="7"/>
  <c r="D10" i="7"/>
  <c r="D9" i="7"/>
  <c r="D8" i="7"/>
  <c r="D7" i="7"/>
  <c r="D6" i="7"/>
  <c r="D5" i="7"/>
  <c r="D4" i="7"/>
  <c r="D26" i="6"/>
  <c r="D27" i="6"/>
  <c r="D25" i="6"/>
  <c r="D24" i="6"/>
  <c r="D23" i="6"/>
  <c r="D22" i="6" l="1"/>
  <c r="D21" i="6"/>
  <c r="D20" i="6"/>
  <c r="D19" i="6"/>
  <c r="D17" i="6"/>
  <c r="D16" i="6"/>
  <c r="D14" i="6"/>
  <c r="D13" i="6"/>
  <c r="D11" i="6" l="1"/>
  <c r="D10" i="6"/>
  <c r="D8" i="6"/>
  <c r="D7" i="6"/>
  <c r="D6" i="6"/>
  <c r="D5" i="6" l="1"/>
  <c r="D4" i="6"/>
  <c r="D3" i="6"/>
  <c r="D21" i="3"/>
  <c r="D20" i="3"/>
  <c r="D19" i="3"/>
  <c r="D18" i="3"/>
  <c r="D10" i="3"/>
  <c r="D17" i="3"/>
  <c r="D16" i="3"/>
  <c r="D13" i="3" l="1"/>
  <c r="D15" i="3"/>
  <c r="D14" i="3"/>
  <c r="D12" i="3"/>
  <c r="D11" i="3"/>
  <c r="D8" i="3" l="1"/>
  <c r="D7" i="3"/>
  <c r="D6" i="3"/>
  <c r="D5" i="3"/>
  <c r="D4" i="3" l="1"/>
  <c r="D3" i="3" l="1"/>
</calcChain>
</file>

<file path=xl/sharedStrings.xml><?xml version="1.0" encoding="utf-8"?>
<sst xmlns="http://schemas.openxmlformats.org/spreadsheetml/2006/main" count="484" uniqueCount="390">
  <si>
    <t>Feedback</t>
  </si>
  <si>
    <t>LGBTQI+</t>
  </si>
  <si>
    <t>Stereotype</t>
  </si>
  <si>
    <t>Coming out</t>
  </si>
  <si>
    <t>Buddy</t>
  </si>
  <si>
    <t>Reverse mentorship</t>
  </si>
  <si>
    <t>Organisation scan diversity and inclusion</t>
  </si>
  <si>
    <t>With a focus on LGBTQI+ diversity and inclusion</t>
  </si>
  <si>
    <t>What is it that makes you take milk with your coffee, but your colleague doesn't? Or maybe you prefer tea? As trivial as this example may seem, this is where differences between people start. The workplace is no exception.</t>
  </si>
  <si>
    <r>
      <t xml:space="preserve">Diversity includes </t>
    </r>
    <r>
      <rPr>
        <b/>
        <sz val="11"/>
        <color theme="1"/>
        <rFont val="Candara"/>
        <family val="2"/>
      </rPr>
      <t>all inner and outer differences between people</t>
    </r>
    <r>
      <rPr>
        <sz val="11"/>
        <color theme="1"/>
        <rFont val="Candara"/>
        <family val="2"/>
      </rPr>
      <t xml:space="preserve">. This may relate to visible characteristics such as skin colour, gender and physical limitations or internal traits that we are less likely to notice, such as character, sexual orientation and gender identity and expression (LGBTQI+), followed training and skills, etc. Diversity is a fact of life. Diversity exists and we're going to see a lot more of it in the future. </t>
    </r>
  </si>
  <si>
    <r>
      <t>As an organisation, you might and probably do have a diverse group of employees, but that doesn't mean you work inclusively.</t>
    </r>
    <r>
      <rPr>
        <b/>
        <sz val="11"/>
        <color theme="1"/>
        <rFont val="Candara"/>
        <family val="2"/>
      </rPr>
      <t xml:space="preserve"> Working on inclusion</t>
    </r>
    <r>
      <rPr>
        <sz val="11"/>
        <color theme="1"/>
        <rFont val="Candara"/>
        <family val="2"/>
      </rPr>
      <t xml:space="preserve"> means </t>
    </r>
    <r>
      <rPr>
        <b/>
        <sz val="11"/>
        <color theme="1"/>
        <rFont val="Candara"/>
        <family val="2"/>
      </rPr>
      <t>offering everyone equal opportunities</t>
    </r>
    <r>
      <rPr>
        <sz val="11"/>
        <color theme="1"/>
        <rFont val="Candara"/>
        <family val="2"/>
      </rPr>
      <t xml:space="preserve"> and incorporating measures that can benefit as many employees as possible, and recognising and taking into account the differences between employees. Every employee is different and every employee can face mechanisms of exclusion and discrimination at some point in their career. Therefore, it is important as an organization to counteract this.</t>
    </r>
  </si>
  <si>
    <r>
      <t xml:space="preserve">The importance of diversity and inclusion can be found </t>
    </r>
    <r>
      <rPr>
        <b/>
        <sz val="11"/>
        <color theme="1"/>
        <rFont val="Candara"/>
        <family val="2"/>
      </rPr>
      <t>in three areas.</t>
    </r>
  </si>
  <si>
    <r>
      <t xml:space="preserve">    1. </t>
    </r>
    <r>
      <rPr>
        <b/>
        <sz val="11"/>
        <color theme="1"/>
        <rFont val="Candara"/>
        <family val="2"/>
      </rPr>
      <t xml:space="preserve">Ethical: </t>
    </r>
    <r>
      <rPr>
        <sz val="11"/>
        <color theme="1"/>
        <rFont val="Candara"/>
        <family val="2"/>
      </rPr>
      <t xml:space="preserve">it is </t>
    </r>
    <r>
      <rPr>
        <u/>
        <sz val="11"/>
        <color theme="1"/>
        <rFont val="Candara"/>
        <family val="2"/>
      </rPr>
      <t xml:space="preserve">morally fair and responsible </t>
    </r>
    <r>
      <rPr>
        <sz val="11"/>
        <color theme="1"/>
        <rFont val="Candara"/>
        <family val="2"/>
      </rPr>
      <t>to be inclusive for all employees. Organisations that pay attention to this are also more attractive 
        employers, which can be important in the current context of "war for talent".</t>
    </r>
  </si>
  <si>
    <r>
      <t xml:space="preserve">    2. </t>
    </r>
    <r>
      <rPr>
        <b/>
        <sz val="11"/>
        <color theme="1"/>
        <rFont val="Candara"/>
        <family val="2"/>
      </rPr>
      <t xml:space="preserve">Economic: </t>
    </r>
    <r>
      <rPr>
        <sz val="11"/>
        <color theme="1"/>
        <rFont val="Candara"/>
        <family val="2"/>
      </rPr>
      <t xml:space="preserve">diversity and inclusion can give rise to </t>
    </r>
    <r>
      <rPr>
        <u/>
        <sz val="11"/>
        <color theme="1"/>
        <rFont val="Candara"/>
        <family val="2"/>
      </rPr>
      <t>more creativity and innovation</t>
    </r>
    <r>
      <rPr>
        <sz val="11"/>
        <color theme="1"/>
        <rFont val="Candara"/>
        <family val="2"/>
      </rPr>
      <t xml:space="preserve"> in the workplace as it includes a variety of perspectives. An 
        inclusive organisational culture can also </t>
    </r>
    <r>
      <rPr>
        <u/>
        <sz val="11"/>
        <color theme="1"/>
        <rFont val="Candara"/>
        <family val="2"/>
      </rPr>
      <t>reduce staff turnover and sick leave</t>
    </r>
    <r>
      <rPr>
        <sz val="11"/>
        <color theme="1"/>
        <rFont val="Candara"/>
        <family val="2"/>
      </rPr>
      <t xml:space="preserve">. Finally, organisations that focus on diversity and inclusion have 
        access to a </t>
    </r>
    <r>
      <rPr>
        <u/>
        <sz val="11"/>
        <color theme="1"/>
        <rFont val="Candara"/>
        <family val="2"/>
      </rPr>
      <t>larger pool of potential employees</t>
    </r>
    <r>
      <rPr>
        <sz val="11"/>
        <color theme="1"/>
        <rFont val="Candara"/>
        <family val="2"/>
      </rPr>
      <t>. These factors combined may work to your organisation's advantage.</t>
    </r>
  </si>
  <si>
    <t>Click here to go to the instructions to get started with the scan.</t>
  </si>
  <si>
    <t>Make your choice</t>
  </si>
  <si>
    <t>YES</t>
  </si>
  <si>
    <t>NO</t>
  </si>
  <si>
    <t xml:space="preserve">   1. GENERAL POLICY</t>
  </si>
  <si>
    <t xml:space="preserve">   2. HUMAN RESOURCES POLICY</t>
  </si>
  <si>
    <t xml:space="preserve">   3. LEADERSHIP</t>
  </si>
  <si>
    <t xml:space="preserve">   4. INTERNAL AND EXTERNAL COMMUNICTION</t>
  </si>
  <si>
    <t xml:space="preserve">   5. DIVERSITY NETWORKS</t>
  </si>
  <si>
    <t>The following themes are covered in this organisation scan:</t>
  </si>
  <si>
    <t>You can click on the links above to get to the appropriate tab, or you can click on the tab itself.</t>
  </si>
  <si>
    <t>We recommend going through the entire scan. If this is not possible, we recommend to consider the sequence of themes as a step-by-step plan, whereby the general policy can be the first step towards an inclusive organization.</t>
  </si>
  <si>
    <t>You will be given various tips to get started. Do not be put off by this. It is certainly not the intention to get started with all the tips immediately. Choose some that are feasible to introduce in your organisation. Preferably choose some that can be implemented easily and that are visible within your organisation. This way, you can also gradually increase the support base within your organisation.</t>
  </si>
  <si>
    <t>How can you complete the scan?</t>
  </si>
  <si>
    <r>
      <t xml:space="preserve">Each theme is displayed in a tab.
Then, on each tab you will find 6 colums:
• In </t>
    </r>
    <r>
      <rPr>
        <b/>
        <sz val="11"/>
        <color theme="1"/>
        <rFont val="Candara"/>
        <family val="2"/>
      </rPr>
      <t>column A,</t>
    </r>
    <r>
      <rPr>
        <sz val="11"/>
        <color theme="1"/>
        <rFont val="Candara"/>
        <family val="2"/>
      </rPr>
      <t xml:space="preserve"> you will find statements that belong to the corresponding theme.
• In</t>
    </r>
    <r>
      <rPr>
        <b/>
        <sz val="11"/>
        <color theme="1"/>
        <rFont val="Candara"/>
        <family val="2"/>
      </rPr>
      <t xml:space="preserve"> column B,</t>
    </r>
    <r>
      <rPr>
        <sz val="11"/>
        <color theme="1"/>
        <rFont val="Candara"/>
        <family val="2"/>
      </rPr>
      <t xml:space="preserve"> you will sometimes find a link to more information about a certain terminology. By clicking on this link you you are automatically 
    directed to the explanation of this terminology.
• In </t>
    </r>
    <r>
      <rPr>
        <b/>
        <sz val="11"/>
        <color theme="1"/>
        <rFont val="Candara"/>
        <family val="2"/>
      </rPr>
      <t>column C</t>
    </r>
    <r>
      <rPr>
        <sz val="11"/>
        <color theme="1"/>
        <rFont val="Candara"/>
        <family val="2"/>
      </rPr>
      <t xml:space="preserve">, you can choose yes or no using the drop-down menu (click in the lower right corner of the cell). If you choose "yes", more in-depth 
    statements will be shown for some of the questions. Here you can choose yes or no according to the same principle.
• In </t>
    </r>
    <r>
      <rPr>
        <b/>
        <sz val="11"/>
        <color theme="1"/>
        <rFont val="Candara"/>
        <family val="2"/>
      </rPr>
      <t>column D</t>
    </r>
    <r>
      <rPr>
        <sz val="11"/>
        <color theme="1"/>
        <rFont val="Candara"/>
        <family val="2"/>
      </rPr>
      <t>, based on the chosen answer in the 3rd column, your feedback will automatically appear.
• In</t>
    </r>
    <r>
      <rPr>
        <b/>
        <sz val="11"/>
        <color theme="1"/>
        <rFont val="Candara"/>
        <family val="2"/>
      </rPr>
      <t xml:space="preserve"> column E,</t>
    </r>
    <r>
      <rPr>
        <sz val="11"/>
        <color theme="1"/>
        <rFont val="Candara"/>
        <family val="2"/>
      </rPr>
      <t xml:space="preserve"> you can write down comments on the statement, for example  good practices within your organization.
• In </t>
    </r>
    <r>
      <rPr>
        <b/>
        <sz val="11"/>
        <color theme="1"/>
        <rFont val="Candara"/>
        <family val="2"/>
      </rPr>
      <t>column F,</t>
    </r>
    <r>
      <rPr>
        <sz val="11"/>
        <color theme="1"/>
        <rFont val="Candara"/>
        <family val="2"/>
      </rPr>
      <t xml:space="preserve"> you can write down possible actions for each statement. Not all of these need to be carried out immediately. But at least this way, 
    good ideas don't go to waste.</t>
    </r>
  </si>
  <si>
    <t>Statement</t>
  </si>
  <si>
    <t>More info</t>
  </si>
  <si>
    <t>Answer</t>
  </si>
  <si>
    <t>Own remark to this statement</t>
  </si>
  <si>
    <t>Possible actions</t>
  </si>
  <si>
    <t>1. Our organization recognizes differences and individual needs of employees.</t>
  </si>
  <si>
    <t>• Everyone is different, including at the workplace. Don't let visible differences between people guide 
    you during this organisation scan. So many differences are also invisible.
• An organisation that considers everyone 'being different’ can better monitor the health and safety 
    of its employees. 
• A one-size-fits-all policy is incompatible with diversity and inclusion. Organisations are expected to 
    invest in each individual, taking into account individual needs and requirements.
• Employees who feel valued have a better sense of well-being at work. This includes: more 
    enthusiasm, and less stress, burn-out, absenteeism and staff turnover. Both employees and 
    employers therefore benefit from investing in a diverse and inclusive culture.</t>
  </si>
  <si>
    <t>2. Diversity and inclusion are on the agenda in our organisation.</t>
  </si>
  <si>
    <t xml:space="preserve">    2.1 Diversity and inclusion are concepts that are explicitly included in our mission / 
    vision.</t>
  </si>
  <si>
    <t>Click here for more information on mission / vision</t>
  </si>
  <si>
    <t>Explanatory vocabulary</t>
  </si>
  <si>
    <t>Mission / vision</t>
  </si>
  <si>
    <t xml:space="preserve">The mission describes the key objectives and tasks of the organisation. The vision describes the core values and goals of the organisation. 
</t>
  </si>
  <si>
    <t>😀 Well done! 
• By regularly putting diversity and inclusion on the agenda, the issue can gradually gain attention 
    and support.
• However, raising awareness is not enough. Diversity and inclusion need to be anchored in how 
    work is organised. All organisations can contribute to this, so that together we can work towards an 
    inclusive society.</t>
  </si>
  <si>
    <t xml:space="preserve">You can do better than that 💪!
• By going through this organisation scan, your organisation is taking a great step towards 
    awareness of diversity and inclusion.
• However, raising awareness is not enough. Diversity and inclusion need to be anchored in how 
    work is organised. Every organisation can contribute to this, so that together we can work towards 
    an inclusive society.
• By regularly putting diversity and inclusion on the agenda, the issue can gradually gain attention 
    and support. </t>
  </si>
  <si>
    <t>😀 Well done! 
• Well done! Integrating diversity and inclusion into your mission / vision is a perfect starting point to 
    make your organisation inclusive.
• Your organisation's vision / mission reflects what it stands for. This demonstrates commitment, 
    which is a necessity to be an inclusive organisation.</t>
  </si>
  <si>
    <t xml:space="preserve">You can do better than that 💪!
• Commitment is a first necessary step to embed diversity and inclusion in your organisation. 
• By including diversity and inclusion in the vision/mission, you clearly communicate that this is at the heart of your organisation. It shows sincerity and motivation.
• By including diversity and inclusion in the vision/mission, you will immediately gain an insight into how diversity and inclusion can fit in with the bigger picture. For example, they are in line with other core values for which support already exists and to which actions are linked.
• Integrate diversity and inclusion step by step into your vision/mission. This gives your organisational culture time to change. Creating support for core values is essential. This reduces any resistance you may face. 
• Assess what ideas there are about diversity and inclusion among different employees. That way, they can also make their voices heard.
• There's no need to reinvent the wheel. Map out what your organisation is already doing in terms of diversity and inclusion. Challenge this critically: what is going well? What is going less well? Where is there growth potential? Start from there with an action plan. </t>
  </si>
  <si>
    <r>
      <t xml:space="preserve">     3. </t>
    </r>
    <r>
      <rPr>
        <b/>
        <sz val="11"/>
        <color theme="1"/>
        <rFont val="Candara"/>
        <family val="2"/>
      </rPr>
      <t xml:space="preserve">Legal: </t>
    </r>
    <r>
      <rPr>
        <sz val="11"/>
        <color theme="1"/>
        <rFont val="Candara"/>
        <family val="2"/>
      </rPr>
      <t xml:space="preserve">every organisation within the EU is </t>
    </r>
    <r>
      <rPr>
        <u/>
        <sz val="11"/>
        <color theme="1"/>
        <rFont val="Candara"/>
        <family val="2"/>
      </rPr>
      <t>legally obliged</t>
    </r>
    <r>
      <rPr>
        <sz val="11"/>
        <color theme="1"/>
        <rFont val="Candara"/>
        <family val="2"/>
      </rPr>
      <t xml:space="preserve"> to look after the </t>
    </r>
    <r>
      <rPr>
        <u/>
        <sz val="11"/>
        <color theme="1"/>
        <rFont val="Candara"/>
        <family val="2"/>
      </rPr>
      <t>health and safety of employees</t>
    </r>
    <r>
      <rPr>
        <sz val="11"/>
        <color theme="1"/>
        <rFont val="Candara"/>
        <family val="2"/>
      </rPr>
      <t xml:space="preserve">. The organisation should avoid all 
         possible risks or limit the damage as much as possible (see also Directive 89/391/EEC). In addition, there is a legal obligation to </t>
    </r>
    <r>
      <rPr>
        <u/>
        <sz val="11"/>
        <color theme="1"/>
        <rFont val="Candara"/>
        <family val="2"/>
      </rPr>
      <t xml:space="preserve">treat all </t>
    </r>
    <r>
      <rPr>
        <sz val="11"/>
        <color theme="1"/>
        <rFont val="Candara"/>
        <family val="2"/>
      </rPr>
      <t xml:space="preserve">
         </t>
    </r>
    <r>
      <rPr>
        <u/>
        <sz val="11"/>
        <color theme="1"/>
        <rFont val="Candara"/>
        <family val="2"/>
      </rPr>
      <t>employees equally in employment and occupation</t>
    </r>
    <r>
      <rPr>
        <sz val="11"/>
        <color theme="1"/>
        <rFont val="Candara"/>
        <family val="2"/>
      </rPr>
      <t>, regardless of their religion or belief, disability, age, sexual orientation, etc. (see also 
         Directive 2000/78/EC and Directive 2006/54/EC).</t>
    </r>
    <r>
      <rPr>
        <b/>
        <sz val="11"/>
        <color theme="1"/>
        <rFont val="Candara"/>
        <family val="2"/>
      </rPr>
      <t xml:space="preserve"> </t>
    </r>
  </si>
  <si>
    <t>Click here for more information on HR policy</t>
  </si>
  <si>
    <t xml:space="preserve">    2.2. Diversity and inclusion are concepts that are explicitly included in our human 
    resources policy (HR policy).</t>
  </si>
  <si>
    <t>HR policy</t>
  </si>
  <si>
    <t>https://www.inc.com/encyclopedia/human-resource-policies.html</t>
  </si>
  <si>
    <t xml:space="preserve">HR policy or personnel policy can be seen as the set of measures and instruments aimed at the working people within an organization with the aim of achieving the organizational objectives. 
</t>
  </si>
  <si>
    <t>😀 Well done! 
To implement a mission / vision in an organization, concrete procedures must go along with it. An HR policy that explicitly takes diversity and inclusion into account is a good example.</t>
  </si>
  <si>
    <t xml:space="preserve">    2.3. Diversity and inclusion are concepts that are explicitly included in our 
    well-being policy.</t>
  </si>
  <si>
    <t>Click here for more information on well-being policy</t>
  </si>
  <si>
    <t>Well-being policy</t>
  </si>
  <si>
    <t>https://www.eurofound.europa.eu/nl/observatories/eurwork/about-eurwork/health-and-well-being-at-work</t>
  </si>
  <si>
    <t>Working towards well-being is in the first place a legal obligation. This legal obligation goes back to European Framework Directive (89/391/EEC) on the health and safety of employees at work. The framework determined the minimum health and safety requirements for employees at the workplace. The Framework Directive was transposed into national laws by the different European member states.
Working toward well-being is not only a legal obligation, it also benefits organisations. Employees in organisations that incorporate well-being into their policies, have lower absenteism and retention rates and are more productive.</t>
  </si>
  <si>
    <t xml:space="preserve">😀 Well done! 
• In order to implement a mission / vision in an organisation, specific procedures must go along with 
    it. Integrating diversity and inclusion explicitly into the well-being policy is a great example of this.
• Every employee has the right to feel good at work. By focusing on diversity and inclusion in your 
    well-being policy, you contribute to increased well-being among your employees.
• Working on well-being at work is also a legal obligation. This legal obligation goes back to the 
    European Framework Directive (89/391/EEC), which was transposed into national laws by the 
    European member states. </t>
  </si>
  <si>
    <t>You can do better than that 💪!
• Reviewing your HR policy is a feasible and important starting point for implementing diversity and 
    inclusion within your organisation. 
• Linking specific procedures to the mission / vision of diversity and inclusion will bring the theme to 
    life within your organisation.
• A working group can help with this. Possible members of such a working group include HR experts, 
    confidential counsellors, internal (or external) prevention advisers, employees who represent the 
    diversity of the organisation, etc.</t>
  </si>
  <si>
    <t xml:space="preserve">    2.4. Our organisation has a diversity policy.</t>
  </si>
  <si>
    <t>Click here for more information on diversity policy</t>
  </si>
  <si>
    <t>Diversity policy</t>
  </si>
  <si>
    <t>Diversity policy (sometimes also used as a synonym for diversity management) is defined, among other things, as a policy aimed at recognising and valuing differences between individuals.</t>
  </si>
  <si>
    <t xml:space="preserve">You can do better than that 💪!
• Reviewing the well-being policy is a feasible and important starting point for implementing diversity 
    and inclusion in your organisation. 
• Linking specific procedures to the mission / vision of diversity and inclusion will bring the theme to 
    life within your organisation.
• Every employee has the right to feel good at work. By focusing on diversity and inclusion in your 
    well-being policy, you contribute to increased well-being among your employees.
• Working on well-being at work is also a legal obligation. This legal obligation goes back to the 
    European Framework Directive (89/391/EEC), which was transposed into national laws by the 
    European member states. </t>
  </si>
  <si>
    <t>😀 Well done! 
• Be careful not to lose sight of the bigger picture. A diversity policy should also be in line with the
    mission / vision, general policy, etc. 
• Translate your diversity policy into different areas in the organisation. Think not only of recruitment 
    and selection, but also communication, leadership, ...</t>
  </si>
  <si>
    <t>You can do better than that 💪!
• Not all organizations have specific diversity policies. Look at how you can incorporate diversity and 
     inclusion include in your broader (well-being) policies.
• Are there no resources for this in your organisation yet? Discuss with management whether 
    resources can be freed up to work on a diversity policy.
• Are there resources for this in your organisation? Make this an item on the agenda at the next policy 
    meeting. A good start could be to look at how diversity and inclusion can fit in with the 
    organisation's mission / vision.</t>
  </si>
  <si>
    <t>Click here for more information on LGBTQI+ employees</t>
  </si>
  <si>
    <t xml:space="preserve">    2.5. Our organisation is committed to the interests of LGBTQI+ employees.</t>
  </si>
  <si>
    <t>Click here for more information on coming out and transition</t>
  </si>
  <si>
    <t>LGBTQI+ is an acronym used to describe sexual and gender diversity. L= lesbian, G= gay, B= bisexual, T= transgender, Q = Queer, I= intersex. The plus stands for all people and groups who are a sexual or gender minority but are not covered by one of the other letters.</t>
  </si>
  <si>
    <t>http://theath.ca/opinions/the-missing-letters-beyond-lgbtqi/</t>
  </si>
  <si>
    <t>Coming out or "coming out of the closet" is making something personal public. You can come out of the closet about many things, but usually it's about your romantic orientation, sexual orientation or gender identity. This is when you tell people, for example, that you are LGBT or transgender.</t>
  </si>
  <si>
    <t>https://en.wikipedia.org/wiki/Coming_out</t>
  </si>
  <si>
    <t>Trans and non-binary individuals who consciously make changes in their lives in order to live as their true gender identity call this process of change a transition. The reason for these changes is the desire to be able to express themselves as they are, and to feel good about themselves and feel like they can be themselves, both mentally and physically. This path has social, medical and legal aspects.</t>
  </si>
  <si>
    <t>https://www.goodtherapy.org/blog/what-does-it-mean-for-transgender-person-to-transition-0629167</t>
  </si>
  <si>
    <t>😀 Well done! 
• It is good to look after the interests of LGBTQI+ employees, as they still often face discrimination 
    and stigmatisation in the workplace.
• LGBTQI+ employees may not be among the most visible forms of diversity. However, that doesn't 
    mean they encounter fewer obstacles during their workday. You can ask LGBTQI+ employees what 
    obstacles they encounter at work. Together you can look for solutions to improve their work 
    situation.
• An inclusive organisational culture ensures that LGBTQI+ employees feel good at work, regardless 
    of whether they come out or not. This can be done, for example, by drawing up inclusive job 
    vacancies, gender-neutral language or providing support for coming out or transitioning.</t>
  </si>
  <si>
    <t>You can do better than that 💪!
• It is good to look after the interests of LGBTQI+ employees, as they still often face discrimination 
    and stigmatisation in the workplace.
• LGBTQI+ employees may not be among the most visible forms of diversity. However, that doesn't 
    mean they encounter fewer obstacles during their workday. You can ask LGBTQI+ employees what 
    obstacles they encounter at work. Together you can look for solutions to improve their work 
    situation.
• An inclusive organisational culture ensures that LGBTQI+ employees feel good at work, regardless 
    of whether they come out or not. This can be done, for example, by drawing up inclusive job 
    vacancies, gender-neutral language or providing support for coming out or transitioning.</t>
  </si>
  <si>
    <t>Go to the next question</t>
  </si>
  <si>
    <t>3. Within our organisation, specific actions are taken with regard to diversity and inclusion.</t>
  </si>
  <si>
    <t>😀 Well done! 
• It is good to check whether there is diversity within your organisation. Mapping diversity says 
    something about how your organisation deals with diversity. Is your organisation open to all 
    potential employees? Do they find their way to your organisation?
• Also dwell on less visible forms of diversity and how to identify them. Eg. LGBTQI+ is one such form 
    of diversity. Less visible forms of diversity can for example be mapped in personnel surveys (by 
    asking for self-identification with such a form of diversity). This question can also be included in the 
    welcome policy. Make sure it is well framed and not perceived as stigmatizing.
• It is also important to consider intersectionality when mapping diversity. Intersectionality takes into 
    account the fact that a person can experience multiple types of discrimination for different reasons, 
    e.g. gender, age, ethnic/cultural background, sexual orientation, etc. These multiple forms of 
    discrimination make people extra vulnerable, including in the workplace.</t>
  </si>
  <si>
    <t>You can do better than that 💪!
• It is good to check whether there is diversity within your organisation. Mapping diversity says 
    something about how your organisation deals with diversity. Is your organisation open to all 
    potential employees? Do they find their way to your organisation?
• Also dwell on less visible forms of diversity and how to identify them. Eg. LGBTQI+ is one such form 
    of diversity. Less visible forms of diversity can for example be mapped in personnel surveys (by 
    asking for self-identification with such a form of diversity). This question can also be included in the 
    welcome policy. Make sure it is well framed and not perceived as stigmatizing.
• It is also important to consider intersectionality when mapping diversity. Intersectionality takes into 
    account the fact that a person can experience multiple types of discrimination for different reasons, 
    e.g. gender, age, ethnic/cultural background, sexual orientation, etc. These multiple forms of 
    discrimination make people extra vulnerable, including in the workplace.</t>
  </si>
  <si>
    <t xml:space="preserve">    3.1. Our organisation maps out employee diversity.</t>
  </si>
  <si>
    <t xml:space="preserve">    3.2. Our organisation maps out the well-being of minority groups.</t>
  </si>
  <si>
    <t>😀 Well done! 
• Minority employees often experience discrimination in the workplace, which can have negative 
    consequences for their psychosocial well-being at work. 
• You can check whether this is the case in your organisation, for example through a personnel 
    survey, focus groups or interviews.
• If employees in minority groups score lower on psychosocial well-being than the majority group, you 
    can check which specific actions can improve their well-being.
• In this regard, it is important to work bottom-up from the employees. This has an empowering 
    effect. Give employees from minority groups a voice in the narrative. Also consider other 
    perspectives. Ensure there is a positive and constructive narrative, without stigmatizing in any 
    direction.</t>
  </si>
  <si>
    <t>You can do better than that 💪!
• In the context of mapping out psychosocial risks in the workplace, it is also important to map out 
    the risks for minority groups.
• You can do this, for example, by including these groups as a comparison group in a personnel 
    survey, or by asking them in focus groups or interviews.
• The insights you will gain from this can be used to take more targeted actions for certain groups.
• In this regard, it is important to work bottom-up from the employees. This has an empowering 
    effect. Give employees from minority groups a voice in the narrative. Also consider other 
    perspectives. Ensure there is a positive and constructive narrative, without stigmatizing in any 
    direction.</t>
  </si>
  <si>
    <t xml:space="preserve">    3.3. Specific goals and milestones are set for diversity and inclusion actions in our 
    organisation (at individual, team and/or organisational level).  </t>
  </si>
  <si>
    <t xml:space="preserve">You can do better than that 💪!
• Setting vague goals without linking specific milestones makes it difficult to motivate employees to 
    work on them.
• Goals without with specific milestones make it difficult to determine when actions and measures 
    have succeeded.
• When setting specific goals and milestones, it can help to use the SMART (e.g., 
    https://www.mindtools.com/pages/article/smart-goals.htm) framework. </t>
  </si>
  <si>
    <t xml:space="preserve">        3.3.1. The insights from our data on diversity and/or on the link between diversity 
        and well-being are used as input to set goals and milestones.</t>
  </si>
  <si>
    <t>😀 Well done! 
By working with the insights and translating them into specific points for action, you get one step closer to an inclusive organisation and organisational culture.</t>
  </si>
  <si>
    <t>You can do better than that 💪!
• If you map out a number of things, such as diversity, but also how minority groups feel in the 
    workplace, you create the expectation that something will be done about it. 
• Therefore it is important to work with the insights and translate them into specific points of action.
• In this regard, it is important to work bottom-up from the employees. This has an empowering 
    effect. Give employees from minority groups a voice in the narrative. Also consider other 
    perspectives. Ensure there is a positive and constructive narrative, without stigmatizing in any 
    direction.</t>
  </si>
  <si>
    <t xml:space="preserve">        3.3.2 Someone is responsible for following up on the specific goals and
        milestones.</t>
  </si>
  <si>
    <t>😀 Well done! 
• Great news that someone has been assigned to ensure the follow-up.
• Make sure that the responsible person has the mandate from the management to be involved in 
    this, and also commit sufficient time and resources to it.
• Make sure that the responsible person is known within the organisation.
• With this responsible person, look at how best to communicate and coordinate within the 
    organisation.
• Depending on the position of the responsible person in the organization, extra attention must be 
    paid to communication with the various levels in the hierarchical line (both sufficient contact with 
    the work floor and sufficient coordination with management).
• Provide backup so that absence of the responsible person can be easily accommodated and 
    continuity can be maintained.</t>
  </si>
  <si>
    <t>You can do better than that 💪!
• If no one is assigned to follow this up, you run the risk of goals and milestones fading into the 
    background.
• It is therefore a good idea to appoint a person responsible for follow-up.
• Make sure that this responsible person is appointed by the management and is given sufficient time 
    and resources to work on it.
• Ideally this should be someone who has both a good network within the organisation and is 
    passionate about the issue.
• Provide backup so that absence of the responsible person can be easily accommodated and 
    continuity can be maintained.</t>
  </si>
  <si>
    <t xml:space="preserve">        3.3.3 These goals and milestones will be integrated into an action plan in the 
        short run (e.g., an annual action plan).</t>
  </si>
  <si>
    <t>😀 Well done! 
• If diversity and inclusion goals and milestones are integrated into an annual action plan, they can be 
    linked to other well-being and health goals.
• Anchoring them in an annual action plan also makes it easier to keep the diversity and inclusion 
    narrative alive within your organisation.
• Moreover, this anchoring can also strengthen support by keeping more people informed and 
    involved (e.g., by putting it on the agenda in policy meetings). 
• If the diversity and inclusion narrative is embedded within the broader narrative of well-being and 
    health at work, it may be easier to free up budgets to invest in this area.</t>
  </si>
  <si>
    <t xml:space="preserve">You can do better than that 💪!
• If diversity and inclusion goals and milestones are not linked to other well-being and health goals at 
    work, it seems like a separate narrative. 
• This may make it more difficult for it to gain momentum. There is less support and less access to 
    networks within the organisation to promote and implement actions and measures.
• Diversity and inclusion measures may conflict with other preventive measures. Or they may overlap, 
    resulting in duplication of effort and ambiguity. It is therefore important to establish a link to an 
    annual action plan.
• Without a link to an annual action plan, it is less clear where diversity and inclusion actions and 
    measures fall. </t>
  </si>
  <si>
    <t xml:space="preserve">        3.3.4 Diversity is an issue that is reflected into an action plan in the longer run 
        (e.g., a global action plan for the prevention of occupational risks that spreads 
        over several years).</t>
  </si>
  <si>
    <t>😀 Well done! 
• Integration into an action plan on the longer run such as a global action plan for prevention of 
    occupational risks that spread over several years reflects the importance and long-term vision of 
    continuing to work on diversity and inclusion in the workplace. There is a focus not only on analysis 
    and one-off actions, but also on evaluation and long-term embedding.
• Your actions and measures should target both quick wins and actions that take a little longer. This 
    provides continuous motivation to continue to focus on the issue.</t>
  </si>
  <si>
    <t>You can do better than that 💪!
• If diversity and inclusion in the workplace are not included as an issue in a global action plan for the 
    prevention of occupational risks that spreads over several years, there is a risk that it will not be a 
    permanent focus area. 
• Integration in a global action plan for the prevention of occupational risks that spreads over several 
    years underlines their importance, enables links to other long-term goals to be made and ensures 
    that they are compatible.
• If the goals and milestones are integrated into  a global action plan for the prevention of 
    occupational risks that spreads over several years, make sure that both quick wins are included as 
    well as actions and measures that require a little more time. This provides continuous motivation to 
    continue to focus on the issue.</t>
  </si>
  <si>
    <t>4. Does at least one of the following groups within our organisation actively participate in the dialogue on diversity and inclusion?
• Line managers / supervisors
• Employees or employee representations
• Thematic working groups (e.g. well-being working group, diversity working group, etc.)
• A confidential counsellor or a prevention advisor (on psychosocial aspects at work)
• External parties (customers / clients / patients / residents / students / etc.)</t>
  </si>
  <si>
    <t>😀 Well done! 
Make sure key stakeholders are involved. After you have mapped out the stakeholders, you can use the matrix of influence and interest to determine how you should involve them. E.g., see http://www.mspguide.org/tool/stakeholder-analysis-importanceinfluence-matrix</t>
  </si>
  <si>
    <t xml:space="preserve">
You can do better than that 💪!
• In order to be an inclusive organisation, it is best to involve all key stakeholders. After you have 
    mapped out the stakeholders, you can use the matrix of influence and interest to determine how 
    you should involve them. e.g., see 
    http://www.mspguide.org/tool/stakeholder-analysis-importanceinfluence-matrix
• By engaging in dialogue about diversity and inclusion, you create support for the issue. 
• In addition, the issue only comes to life when everyone actively talks about it.
• By actively involving different groups in the dialogue, different ideas emerge about how your 
    organisation can implement diversity and inclusion.</t>
  </si>
  <si>
    <t>5. Our organisation actively looks for internal gaps to maximise diversity, by for instance:
• Reviewing and modifying documents (paper and digital)
• Screening and modifying organisational procedures
• Making a tour of the buildings and make adjustments</t>
  </si>
  <si>
    <t>Click here for more information on a tour of the organisation</t>
  </si>
  <si>
    <t>Tour of the organisation</t>
  </si>
  <si>
    <t>A tour of the organisation can be made to critically examine whether the building, with all its facilities and furnishings, is accessible and inclusive to various groups. This includes accessibility for wheelchair users, gender-neutral toilets, images/posters that showing diversity, etc.</t>
  </si>
  <si>
    <t>😀 Well done! 
• Encourage employees to speak up if they come across anything discriminatory or exclusionary. 
    Provide one central point where employees can report this (e.g. suggestion box, e-mail address, 
    etc.). This will increase the awareness of and involvement with the issue. This is also a way for you 
    to convey the importance of working on diversity and inclusion to all employees. 
• If necessary, draw up an inventory of all documents and forms that are used within and outside the 
    organisation. Evaluate all listed items on an annual basis. This will make sure you don't overlook an 
    outdated form.</t>
  </si>
  <si>
    <t>You can do better than that 💪!
• Within most organisations, there will be examples of cases that are discriminatory or exclusionary. 
    Some of them may be outdated or unconsciously discriminatory. Examples include documents, 
    procedures, accessibility, etc.
• In a first step, the organisation can make an inventory of documents and forms that are in use.    
    Evaluate them with a critical view on their inclusiveness. Does your organisation update the 
    files / documents / forms it uses? Or is your organisation developing a new corporate style or 
    website, for example? If so, include inclusiveness and diversity as a point of attention from the start.
• Encourage employees to speak up if they come across anything discriminatory or exclusionary. 
    Provide one central point where employees can report this (e.g. suggestion box, e-mail address, 
    etc.). This will increase the awareness of and involvement with the issue. In addition, this is a way 
    for you to convey the importance of working on diversity and inclusion to all employees.</t>
  </si>
  <si>
    <t>6. Our organisation has a transparent policy on the use of social media by employees during and after working hours.</t>
  </si>
  <si>
    <t>😀 Well done! 
• #Social media is an important and growing part of our daily (social) life. It cannot be ignored.
• Good agreements make good friends. Thanks to a transparent policy around social media (e.g., 
    https://everyonesocial.com/blog/need-sample-social-media-policies-here-are-7-to-inspire-yours/), 
    employees know what the expectations are and the boundaries are clear.
• Implementing a transparent policy gives the organisation and its employees something fall back on 
    should an incident occur via social media.
• You can include important agreements within this policy explicitly in your organisation's code of 
    conduct.</t>
  </si>
  <si>
    <t>You can do better than that 💪!
 • #Social media is an important and growing part of our daily (social) life. It cannot be ignored.
• Good agreements make good friends. Thanks to a transparent policy around social media (e.g., 
    https://everyonesocial.com/blog/need-sample-social-media-policies-here-are-7-to-inspire-yours/), 
    employees know what the expectations are and the boundaries are clear.
• Implementing a transparent policy gives the organisation and its employees something fall back on 
    should an incident occur via social media.
• You can include important agreements within this policy explicitly in your organisation's code of 
    conduct.</t>
  </si>
  <si>
    <t>7. In our organisation, we apply the principle of positive actions.</t>
  </si>
  <si>
    <t>Click here for more information on positive actions</t>
  </si>
  <si>
    <t>Positive actions</t>
  </si>
  <si>
    <t>https://www.equalityhumanrights.com/en/advice-and-guidance/employers-what-positive-action-workplace</t>
  </si>
  <si>
    <t>Positive actions are measures aimed at reducing barriers for disadvantaged groups.</t>
  </si>
  <si>
    <t>😀 Well done! 
Transparency is key! Outline the positive actions of your organisation to all employees: why do we do this? Reflect on the added value of diversity for your organisation.</t>
  </si>
  <si>
    <t>You can do better than that 💪!
• In principle it is good to start from the principle of equality (= general principle that grants every 
    citizen (by law) equal rights and equal treatment in equal cases). But be aware that not everyone 
    starts from the same position. Equal treatment does not necessarily lead to equal opportunities. 
    Positive actions can contribute to true equality.
• Examples of positive actions are:
      • recruitment campaigns for specific target groups;
      • the targeted promotion of vacancies to specific target groups;
      • support programmes for applicants during an application process. This could mean, for example, 
          that a company offers candidates from a certain target group opportunities by providing 
          information or training explaining how to apply successfully for a job with the company;
      • internships reserved for specific target groups. This may be accompanied by a guarantee of a 
          job, e.g. in the event of successfully completing the traineeship and if a vacancy becomes 
          available within a period of 2 years after the traineeship;
      • encouraging training with a view to growth opportunities with the hope of breaking through the 
          glass ceiling.</t>
  </si>
  <si>
    <t>RECRUITEMENT AND SELECTION PROCEDURES</t>
  </si>
  <si>
    <t>ONBOARDING PROCEDURE</t>
  </si>
  <si>
    <t>INDIVIDUAL SUPPORT</t>
  </si>
  <si>
    <t>PROCEDURES TO SUPPORT SPECIFIC NEEDS AND REQUIREMENTS</t>
  </si>
  <si>
    <t>POLICY ON FORMATION - TRAINING - EDUCATION</t>
  </si>
  <si>
    <t>1. Recruiters are aware of the (potential) impact of stereotypes and prejudices in recruitment and selection, for example through raising awareness and training.</t>
  </si>
  <si>
    <t>Prejudice</t>
  </si>
  <si>
    <t>Click here for more information on stereotypes and prejudices</t>
  </si>
  <si>
    <t xml:space="preserve">A stereotype is an image or perception that we have of someone or a group of people. This image is a generalisation and is often not entirely - or at all - grounded in reality. Stereotypes can lead to prejudices. </t>
  </si>
  <si>
    <t>A prejudice is an emotionally charged opinion or judgement about someone or a group of people.</t>
  </si>
  <si>
    <t>http://genderequality.gov.ky/resources/stereotypes-and-prejudice</t>
  </si>
  <si>
    <t xml:space="preserve">You can do better than that 💪!
• Een preventieadviseur psychosociale aspecten kan een luisterend oor bieden aan werknemers. Deze 
    blijft altijd neutraal en onpartijdig. Informatie wordt vertrouwelijk behandeld, m.u.v. wanneer 
    iemand een bemiddeling of een interventie bij een derde vraagt.
• Laat werknemers vanaf hun onthaal weten bij wie ze terecht kunnen indien ze vragen hebben rond 
    diversiteit en inclusie.
• Laat werknemers vanaf hun onthaal weten wie de preventieadviseur psychosociale aspecten is voor 
    jullie organisatie, bij wie ze terecht kunnen wanneer ze psychosociale belasting ervaren en/of bij 
    nood aan een persoonlijk en vertrouwelijk gesprek.
• Zorg ervoor dat leidinggevenden op de hoogte zijn van deze ondersteunende kanalen zodat ze 
    werknemers zelf kunnen doorverwijzen zodra ze signalen van psychosociale belasting detecteren.
• Voor sommige werknemers voelt het veiliger aan om contact op te nemen met iemand buiten de 
    organisatie (in plaats van bijvoorbeeld de vertrouwenspersoon). </t>
  </si>
  <si>
    <t xml:space="preserve">😀 Well done! 
• Laat werknemers vanaf hun onthaal weten wie ze terecht kunnen indien ze vragen hebben rond 
    diversiteit en inclusie.
• Laat werknemers vanaf hun onthaal weten wie de preventieadviseur psychosociale aspecten is voor 
    jullie organisatie, bij wie ze terecht kunnen wanneer ze psychosociale belasting ervaren en/of bij 
    nood aan een persoonlijk en vertrouwelijk gesprek.
• Zorg ervoor dat leidinggevenden op de hoogte zijn van deze ondersteunende kanalen zodat ze 
    werknemers zelf kunnen doorverwijzen zodra ze signalen van psychosociale belasting detecteren.
• Voor sommige werknemers voelt het veiliger aan om contact op te nemen met iemand buiten de 
    organisatie (in plaats van bijvoorbeeld de vertrouwenspersoon). </t>
  </si>
  <si>
    <t>General policy - FB question 1 - Answer YES of NEE</t>
  </si>
  <si>
    <t xml:space="preserve">General policy - FB question 2 - Answer YES </t>
  </si>
  <si>
    <t>General policy - FB question 2.1 - Answer YES</t>
  </si>
  <si>
    <t>General policy - FB question 2.2 - Answer YES</t>
  </si>
  <si>
    <t>General policy - FB question 2.3 - Answer YES</t>
  </si>
  <si>
    <t>General policy - FB question 2.4 - Answer YES</t>
  </si>
  <si>
    <t>General policy - FB question 2.5 - Answer YES</t>
  </si>
  <si>
    <t>General policy - FB question 3 - Answer YES</t>
  </si>
  <si>
    <t>General policy - FB question 3.1. - Answer YES</t>
  </si>
  <si>
    <t>General policy - FB question 3.2. - Answer YES</t>
  </si>
  <si>
    <t>General policy - FB question 3.3. - Answer YES</t>
  </si>
  <si>
    <t>General policy - FB question 3.3.1 - Answer YES</t>
  </si>
  <si>
    <t>General policy - FB question 3.3.2 - Answer YES</t>
  </si>
  <si>
    <t>General policy - FB question 3.3.3 - Answer YES</t>
  </si>
  <si>
    <t>General policy - FB question 3.3.4 - Answer YES</t>
  </si>
  <si>
    <t>General policy - FB question 4 - Answer YES</t>
  </si>
  <si>
    <t>General policy - FB question 5 - Answer YES</t>
  </si>
  <si>
    <t>General policy - FB question 6 - Answer YES</t>
  </si>
  <si>
    <t>General policy - FB question 7 - Answer YES</t>
  </si>
  <si>
    <t>Interne en externe communicatie - FB question 1 - Answer YES</t>
  </si>
  <si>
    <t>Interne en externe communicatie - FB question 2 - Answer YES</t>
  </si>
  <si>
    <t>Interne en externe communicatie - FB question 3 - Answer YES</t>
  </si>
  <si>
    <t>General policy - FB question 2 - Answer NO</t>
  </si>
  <si>
    <t>General policy - FB question 2.1 - Answer NO</t>
  </si>
  <si>
    <t>General policy - FB question 2.2 - Answer NO</t>
  </si>
  <si>
    <t>General policy - FB question 2.3 - Answer NO</t>
  </si>
  <si>
    <t>General policy - FB question 2.4 - Answer NO</t>
  </si>
  <si>
    <t>General policy - FB question 2.5 - Answer NO</t>
  </si>
  <si>
    <t>General policy - FB question 3 - Answer NO</t>
  </si>
  <si>
    <t>General policy - FB question 3.1. - Answer NO</t>
  </si>
  <si>
    <t>General policy - FB question 3.2. - Answer NO</t>
  </si>
  <si>
    <t>General policy - FB question 3.3. - Answer NO</t>
  </si>
  <si>
    <t>General policy - FB question 3.3.1 - Answer NO</t>
  </si>
  <si>
    <t>General policy - FB question 3.3.2 - Answer NO</t>
  </si>
  <si>
    <t>General policy - FB question 3.3.3 - Answer NO</t>
  </si>
  <si>
    <t>General policy - FB question 3.3.4 - Answer NO</t>
  </si>
  <si>
    <t>General policy - FB question 4 - Answer NO</t>
  </si>
  <si>
    <t>General policy - FB question 5 - Answer NO</t>
  </si>
  <si>
    <t>General policy - FB question 6 - Answer NO</t>
  </si>
  <si>
    <t>General policy - FB question 7 - Answer NO</t>
  </si>
  <si>
    <t>Interne en externe communicatie - FB question 1 - Answer NO</t>
  </si>
  <si>
    <t>Interne en externe communicatie - FB question 2 - Answer NO</t>
  </si>
  <si>
    <t>Interne en externe communicatie - FB question 3 - Answer NO</t>
  </si>
  <si>
    <t xml:space="preserve">Human resources policy - FB question 1 - Answer YES </t>
  </si>
  <si>
    <t>Human resources policy - FB question 1 - Answer NO</t>
  </si>
  <si>
    <t xml:space="preserve">Human resources policy - FB question 2 - Answer YES </t>
  </si>
  <si>
    <t>Human resources policy - FB question 2 - Answer NO</t>
  </si>
  <si>
    <t xml:space="preserve">Human resources policy - FB question 3 - Answer YES </t>
  </si>
  <si>
    <t>Human resources policy - FB question 3 - Answer NO</t>
  </si>
  <si>
    <t xml:space="preserve">Human resources policy - FB question 3.1 - Answer YES </t>
  </si>
  <si>
    <t>Human resources policy - FB question 3.1 - Answer NO</t>
  </si>
  <si>
    <t xml:space="preserve">Human resources policy - FB question 3.2 - Answer YES </t>
  </si>
  <si>
    <t>Human resources policy - FB question 3.2 - Answer NO</t>
  </si>
  <si>
    <t xml:space="preserve">Human resources policy - FB question 3.3 - Answer YES </t>
  </si>
  <si>
    <t>Human resources policy - FB question 3.3 - Answer NO</t>
  </si>
  <si>
    <t xml:space="preserve">Human resources policy - FB question 4 - Answer YES </t>
  </si>
  <si>
    <t>Human resources policy - FB question 4 - Answer NO</t>
  </si>
  <si>
    <t xml:space="preserve">Human resources policy - FB question 5 - Answer YES </t>
  </si>
  <si>
    <t>Human resources policy - FB question 5 - Answer NO</t>
  </si>
  <si>
    <t xml:space="preserve">Human resources policy - FB question 6 - Answer YES </t>
  </si>
  <si>
    <t>Human resources policy - FB question 6 - Answer NO</t>
  </si>
  <si>
    <t xml:space="preserve">Human resources policy - FB question 6.1 - Answer YES </t>
  </si>
  <si>
    <t>Human resources policy - FB question 6.1 - Answer NO</t>
  </si>
  <si>
    <t xml:space="preserve">Human resources policy - FB question 7 - Answer YES </t>
  </si>
  <si>
    <t>Human resources policy - FB question 7 - Answer NO</t>
  </si>
  <si>
    <t xml:space="preserve">Human resources policy - FB question 8 - Answer YES </t>
  </si>
  <si>
    <t>Human resources policy - FB question 8 - Answer NO</t>
  </si>
  <si>
    <t xml:space="preserve">Human resources policy - FB question 9 - Answer YES </t>
  </si>
  <si>
    <t>Human resources policy - FB question 9 - Answer NO</t>
  </si>
  <si>
    <t xml:space="preserve">Human resources policy - FB question 10 - Answer YES </t>
  </si>
  <si>
    <t>Human resources policy - FB question 10 - Answer NO</t>
  </si>
  <si>
    <t xml:space="preserve">Human resources policy - FB question 12 - Answer YES </t>
  </si>
  <si>
    <t>Human resources policy - FB question 12 - Answer NO</t>
  </si>
  <si>
    <t xml:space="preserve">Human resources policy - FB question 13 - Answer YES </t>
  </si>
  <si>
    <t>Human resources policy - FB question 13 - Answer NO</t>
  </si>
  <si>
    <t xml:space="preserve">Human resources policy - FB question 14 - Answer YES </t>
  </si>
  <si>
    <t>Human resources policy - FB question 14 - Answer NO</t>
  </si>
  <si>
    <t>2. Our organisation actively works towards recruiting a diverse workforce. Does at least one of the following statements occur in your organisation?
• Specific channels are used to reach various groups.
• Diversity and inclusion are taken into account when vacancies and job profiles are 
    drawn up.
• Advertisements explicitly state that our organisation strives for diversity and 
    inclusion.</t>
  </si>
  <si>
    <t>😀 Well done! 
• By searching for a diverse pool of candidates in which you, as an organisation, also target minority 
    groups, you obtain a more diverse employee population. This can only benefit creativity and 
    innovation your the organisation.
• The more focus on diversity and inclusion there is within your organisation, the more 'being 
    different’ becomes normal. When differences between people are valued, employees will feel more 
    comfortable in the organisation, and they will also want to commit more to their organisation.</t>
  </si>
  <si>
    <t>You can do better than that 💪!
• By searching for a diverse pool of candidates in which you, as an organisation, also target minority 
    groups, you obtain a more diverse employee population. This can only benefit creativity and 
    innovation your the organisation.
• The more focus on diversity and inclusion there is within your organisation, the more 'being 
    different’ becomes normal. When differences between people are valued, employees will feel more 
    comfortable in the organisation, and they will also want to commit more to their organisation.</t>
  </si>
  <si>
    <t>3. The job descriptions, the selection of curriculum vitae, the conduct of interviews and the selection procedures used are free from any form of discrimination.</t>
  </si>
  <si>
    <t>You can do better than that 💪!
Some tips:
• Make sure that when a curriculum vitae has to be completed online, there is no place for entering 
    name, place of residence, age, nationality, ... Questions about demographic data can thus be 
    omitted.
• Or set up a procedure whereby CVs that come in are depersonalised (neutralised) before they go to 
    HR. In this way, you do not put the responsibility on the applicant, but you as an organisation take 
    the initiative to select inclusively.
• Explain this procedure to applicants as well. 
• Ask yourself whether the way screening currently takes place in your organisation impacts diversity 
    and inclusion in your organisation?  
• Then ask: what added value can we derive from introducing a blind screening process? Are there 
    any more actions we can take to remove bias from our selection procedure?</t>
  </si>
  <si>
    <t xml:space="preserve">    3.1. Is blind screening carried out during the selection process? In other words, no 
    name, date of birth, photo or gender have to be mentioned on job applications or 
    on curriculum vitae.</t>
  </si>
  <si>
    <t>😀 Well done! 
• This means you select by skills, talents and interests instead of (partly) by gender, age, nationality, 
    disability, etc.
• Tip: set up a procedure whereby CVs that come in are depersonalised (neutralised) before they go to 
    HR. In this way, you do not put the responsibility on the applicant, but you as an organisation take 
    the initiative to select inclusively.</t>
  </si>
  <si>
    <t xml:space="preserve">You can do better than that 💪!
• Names, photos, gender and even age can give rise to different stereotypes and prejudices. These 
    can lead to discrimination during the selection process.
Some tips:
• Make sure that when a curriculum vitae has to be completed online, there is no place for entering 
    name, place of residence, age, nationality, ... Questions about demographic data can thus be 
    omitted.
• Or set up a procedure whereby CVs that come in are depersonalised (neutralised) before they go to 
    HR. In this way, you do not put the responsibility on the applicant, but you as an organisation take 
    the initiative to select inclusively.
• Explain this procedure to applicants as well. 
</t>
  </si>
  <si>
    <t xml:space="preserve">    3.2. The selection panel is diverse. </t>
  </si>
  <si>
    <t xml:space="preserve">    3.3. In the event of equal competence, priority shall be given to the candidate from 
    a minority group.</t>
  </si>
  <si>
    <t xml:space="preserve">😀 Well done! 
• When the selection panel itself is diverse, it conveys openness and familiarity to the candidate.
• A diverse selection panel can also help to recognise and take account of stereotypes and prejudices.
</t>
  </si>
  <si>
    <t>You can do better than that 💪!
• When the selection panel itself is diverse, it conveys openness and familiarity to the candidate.
• A diverse selection panel can also help to recognise and take account of stereotypes and prejudices.</t>
  </si>
  <si>
    <t>You can do better than that 💪!
• By choosing the candidate from the minority group in case of equal competence, the position of this 
    group can be improved step by step.
• Moreover, this candidate brings different experiences and perspectives to the organisation, from 
    which the organisation can learn.</t>
  </si>
  <si>
    <t>😀 Well done! 
• By choosing the candidate from the minority group in case of equal competence, the position of this 
    group can be improved step by step.
• Moreover, this candidate brings different experiences and perspectives to the organisation, from 
    which the organisation can learn.</t>
  </si>
  <si>
    <t>4. When welcoming new employees, we inform them about our diversity and inclusion policy through at least one of the following communication channels:
• Welcome brochure / information pack
• Inclusion and diversity is treated as a theme at induction days
• Training / education which diversity and inclusion are explicitly part of
• Personal contact with a role model / ambassador
• Employment regulations
• Via other channels, namely ...</t>
  </si>
  <si>
    <t>5. New employees are asked about their specific needs or requirements at work in an open dialogue and with respect.</t>
  </si>
  <si>
    <t xml:space="preserve">😀 Well done! 
• By addressing the issue of diversity and inclusion from the outset:
    • You can create a good support base for diversity among the employees;
    • You can immediately create the right expectations among (future) employees.
• Review the list of communication channels and consider how you can further strengthen the    
    communication on diversity and inclusion to new employees.
</t>
  </si>
  <si>
    <t>You can do better than that 💪!
• By addressing the issue of diversity and inclusion from the outset:
    • You can create a good support base for diversity among the employees;
    • You can immediately create the right expectations among (future) employees.
• Review the list of communication channels and consider how you can further strengthen the    
    communication on diversity and inclusion to new employees.</t>
  </si>
  <si>
    <t>😀 Well done! 
• By addressing this issue as an organisation itself , employees will be more likely to raise their needs 
    and requirements, and a solution can be sought together. 
• However, being open to diversity does not mean that your organisation can or should consider 
    absolutely everything. It is important to have an open dialogue with employees about what is and is 
    not possible. Good agreements make good friends.</t>
  </si>
  <si>
    <t>You can do better than that 💪!
• An organisation cannot anticipate its employees' every possible need. By addressing this as an    
    organisation itself, employees will be able to raise their needs and requirements more quickly, and a 
    solution can be sought together.  
• However, being open to diversity does not mean that your organisation can or should consider 
    absolutely everything. It is important to have an open dialogue with employees about what is and is 
    not possible. Good agreements make good friends.</t>
  </si>
  <si>
    <t xml:space="preserve">6. Within our organisation, a confidential counsellor has been appointed to answer questions about diversity and inclusion. </t>
  </si>
  <si>
    <t>Psychosocial strain</t>
  </si>
  <si>
    <t>Any strain of a psychosocial nature that originates from the execution of work or that occurs as a result of the execution of work, which has harmful consequences for the physical or psychological health of the employee.</t>
  </si>
  <si>
    <t>Click here for more information on psychosocial strain</t>
  </si>
  <si>
    <t>Transition</t>
  </si>
  <si>
    <t>Click here for more information on transition and coming out</t>
  </si>
  <si>
    <t>6.1. Employees can also contact these persons for guidance at the workplace with regard to matters like transition or coming out.</t>
  </si>
  <si>
    <t>😀 Well done! 
• Let employees know from the outset who they can turn to if they have questions about diversity 
    and inclusion.
• Let employees know from the outset who the confidential counsellor in your organisation is and 
    who they can turn to if they experience psychosocial strain.
• Ensure managers are aware of these support channels so they can refer employees themselves as 
    soon as they spot signs of psychosocial strain.</t>
  </si>
  <si>
    <t>You can do better than that 💪!
• Consider appointing a confidential counsellor in your organisation, to whom employees can also 
    address questions related to diversity and inclusion.
• A confidential counsellor can listen to employees who experience psychosocial strain at work. They 
    always remain neutral and impartial. Information is treated confidentially, except when someone 
    requests mediation or intervention from a third party.</t>
  </si>
  <si>
    <t>😀 Well done! 
• This way, you reinforce your message as an organisation that you support diversity and inclusion.
• Additional training may  be necessary for confidential counsellors to feel more comfortable assisting 
    LGBTQI+ employees during transition and coming out.</t>
  </si>
  <si>
    <t>You can do better than that 💪!
• Offering guidance on transition or coming out, for example, can reinforce the message that you, as 
    an organisation, support diversity and inclusion.
• Additional training may  be necessary for confidential counsellors to feel more comfortable assisting 
    LGBTQI+ employees during transition and coming out.</t>
  </si>
  <si>
    <t xml:space="preserve">    9.1. Dit is een terugkerend thema op onze vormingsagenda.</t>
  </si>
  <si>
    <t xml:space="preserve">😀 Well done! 
It is crucial that a policy that is outlined at a higher level finds its way to the workplace. A policy that is reflected in specific actions creates authenticity and trust. The checklist  is a good example of how a policy can be translated up to the level of material matters. </t>
  </si>
  <si>
    <t>You can do better than that 💪!
It is crucial that a policy that is outlined at a higher level finds its way to the workplace. A policy that is reflected in specific actions creates authenticity and trust. The checklist  is a good example of how a policy can be translated up to the level of material matters.Think not only of actions in material form (e.g. wheelchair accessibility and gender-neutral toilets), but also of the practical organisation of work (e.g. flexible working hours).</t>
  </si>
  <si>
    <t>7. We consider / adapt our procedures to the specific needs of employees with different backgrounds. Our workplace is adapted in at least one of the following ways:
• Facilities (e.g. gender-neutral toilets, disabled toilets, breastfeeding room, prayer 
    room, etc.)
• Physical adjustments to the work setup (e.g. wheelchair accessibility, etc.)
• Available materials / suitable work equipment (e.g. subtitles, sit-stand desks, 
    adapted office chairs, etc.)
• Flexible working hours
• Flexibility in working methods if this does not impact the task expectations
• Other, namely ...</t>
  </si>
  <si>
    <t xml:space="preserve">8. There is a policy on complaints related to discrimination at work where at least one of the following statements applies:
• Information is passively available (e.g., info on intranet)
• Information is actively available (e.g. embedded in the onboarding procedure)
• The complaints policy (also) refers to specific groups, such as LGBTQI+ employees
• Other, namely ...
</t>
  </si>
  <si>
    <t>😀 Well done! 
• A good policy on undesirable and unacceptable behaviour at work is part of a broader 
    (psychosocial) well-being policy, with a focus on permanent support and guidance for employees. 
    Explicit inclusion of discrimination within this policy makes it clearer to employees how you, as an 
    organisation, stand against discrimination and what actions employees can take when they 
    encounter it.
• Inform employees from the outset that they can contact a confidential counsellor for complaints 
    relating to discrimination. Clearly indicate who these persons are and how an employee can contact 
    them.</t>
  </si>
  <si>
    <t>You can do better than that 💪!
• A good policy on undesirable and unacceptable behaviour at work is part of a broader 
    (psychosocial) well-being policy, with a focus on permanent support and guidance for employees. 
    Explicit inclusion of discrimination within this policy makes it clearer to employees how you, as an 
    organisation, stand against discrimination and what actions employees can take when they 
    encounter it.
• Inform employees from the outset that they can contact a confidential counsellor for complaints 
    relating to discrimination. Clearly indicate who these persons are and how an employee can contact 
    them.</t>
  </si>
  <si>
    <t>9. Confidential counsellors within our organisation are trained in / made aware of diversity and inclusion.</t>
  </si>
  <si>
    <t>Click here for more information on transition</t>
  </si>
  <si>
    <t xml:space="preserve">😀 Well done! 
A training on diversity and inclusion can give the confidential counsellor a strong basis in this regard. E.g., how to guide mediation around ‘being different’, how to guide someone who is ‘transitioning’, how best to deal with a conflict that is the basis of discrimination, etc. </t>
  </si>
  <si>
    <t xml:space="preserve">You can do better than that 💪!
A training on diversity and inclusion can give the confidential counsellor a strong basis in this regard. E.g., how to guide mediation around ‘being different’, how to guide someone who is ‘transitioning’, how best to deal with a conflict that is the basis of discrimination, etc. </t>
  </si>
  <si>
    <t xml:space="preserve">😀 Well done! 
Making this topic one that comes up often in training means it is always current within your organisation and confidential counsellors have the opportunity to further train themselves where necessary. </t>
  </si>
  <si>
    <t xml:space="preserve">You can do better than that 💪!
Making this topic one that comes up often in training means it is always current within your organisation and confidential counsellors have the opportunity to further train themselves where necessary. </t>
  </si>
  <si>
    <t xml:space="preserve">Human resources policy - FB question 9.1 - Answer YES </t>
  </si>
  <si>
    <t>Human resources policy - FB question 9.1 - Answer NO</t>
  </si>
  <si>
    <t>10. Employees within our organisation are trained/made aware of diversity and inclusion.
At least one of the following statements is true for our organisation: 
• This is embedded in our onboarding procedure
• Employees can attend multiple training courses to refresh or update their 
    knowledge / skills</t>
  </si>
  <si>
    <t>You can do better than that 💪!
• By putting diversity and inclusion on the agenda from the outset, you set clear expectations about 
    what can and cannot be done. Good agreements make good friends.
• Training and awareness-raising give your employees the opportunity to gain knowledge / skills 
    about diversity and inclusion in practice / in the work environment (e.g., How does this issue fit in 
    with the organisation's mission, vision and strategy? How has this issue been incorporated into the 
    organisation's policy and what are the expectations here? What are the potential benefits of 
    differences between employees? Who to contact if you have any questions about the issue? Etc.).</t>
  </si>
  <si>
    <t>😀 Well done! 
Making this topic one that comes up often in training means it is always current within your organisation and you give new and old employees the opportunity to gain knowledge / skills about the topic in practice / in the work environment  (e.g., How does this issue fit in with the organisation's mission, vision and strategy? How has this issue been incorporated into the organisation's policy and what are the expectations here? What are the potential benefits of differences between employees? Who to contact if you have any questions about the issue? Etc.).</t>
  </si>
  <si>
    <t>You can do better than that 💪!
Making this topic one that comes up often in training means it is always current within your organisation and you give new and old employees the opportunity to gain knowledge / skills about the topic in practice / in the work environment  (e.g., How does this issue fit in with the organisation's mission, vision and strategy? How has this issue been incorporated into the organisation's policy and what are the expectations here? What are the potential benefits of differences between employees? Who to contact if you have any questions about the issue? Etc.).</t>
  </si>
  <si>
    <t xml:space="preserve">    10.1. This is a recurring theme in our training programme.</t>
  </si>
  <si>
    <t>11. The effectiveness of training offered by our organisation on diversity and inclusion is measured. For example, the knowledge / competencies acquired during the training are actively questioned during an evaluation of the training and/or during performance interviews.</t>
  </si>
  <si>
    <t xml:space="preserve">Human resources policy - FB question 10.1 - Answer YES </t>
  </si>
  <si>
    <t>Human resources policy - FB question 10.1 - Answer NO</t>
  </si>
  <si>
    <t xml:space="preserve">Human resources policy - FB question 11 - Answer YES </t>
  </si>
  <si>
    <t>Human resources policy - FB question 11 - Answer NO</t>
  </si>
  <si>
    <t xml:space="preserve">😀 Well done! 
• After a training course, it is generally a good idea to find out what employees thought of the training 
    course, whether it met their needs and expectations, and what might have been missing from the 
    training course. This helps you to set up a quality training package within your organisation that also 
    meets the needs of your employees.
• By actively asking questions the knowledge / skills gained through training courses, you emphasise 
    the importance that you, as an organisation, place on the topics of the training courses. This also 
    helps you to check how effective a particular training course is or is not. </t>
  </si>
  <si>
    <t xml:space="preserve">You can do better than that 💪!
• After a training course, it is generally a good idea to find out what employees thought of the training 
    course, whether it met their needs and expectations, and what might have been missing from the 
    training course. This helps you to set up a quality training package within your organisation that also 
    meets the needs of your employees.
• By actively asking questions the knowledge / skills gained through training courses, you emphasise 
    the importance that you, as an organisation, place on the topics of the training courses. This also 
    helps you to check how effective a particular training course is or is not. </t>
  </si>
  <si>
    <t xml:space="preserve">Human resources policy - FB question 13.1 - Answer YES </t>
  </si>
  <si>
    <t>Human resources policy - FB question 13.1 - Answer NO</t>
  </si>
  <si>
    <t>12. Within our organisation, buddies or reverse mentorship are used to answer employee, manager, and top management questions about diversity.</t>
  </si>
  <si>
    <t>Click here for more information on buddies and reverse mentorship</t>
  </si>
  <si>
    <t>A buddy has the skills to be able to practice two important aspects of mentoring: career / job-related support and psychosocial support. On the one hand, a buddy has access to a broad network within the organisation and provides more visibility to those they are responsible for as a buddy. On the other hand, a buddy is a kind of confidential counsellor for this person.</t>
  </si>
  <si>
    <t>Reverse mentorship moves away from the traditional hierarchical approach to mentoring. A manager is seen as an apprentice and the employee's experiences are emphasised. The main aim is to enable managers and top management to stay in touch with and understand their employees.</t>
  </si>
  <si>
    <t>😀 Well done! 
The system of 'buddies' and/or 'reverse mentorship' helps your organisation to: 
• embed diversity and inclusion in your organisation's work environment and day-to-day operations;
• pick up on and address employees' needs; 
• better understand each other's needs and wants. It increases empathy for others;
• increase the support for the theme.</t>
  </si>
  <si>
    <t>You can do better than that 💪!
The system of 'buddies' and/or 'reverse mentorship' helps your organisation to: 
• embed diversity and inclusion in your organisation's work environment and day-to-day operations;
• pick up on and address employees' needs; 
• better understand each other's needs and wants. It increases empathy for others;
• increase the support for the theme.</t>
  </si>
  <si>
    <t>13. All employees are supported in their talent and career development through internal and/or external training, education or training courses.</t>
  </si>
  <si>
    <t>😀 Well done! 
• It is good to focus on supporting all employees' talent and career development. This will increase 
    their knowledge and skills, which will bring benefits for both the employee and the organisation.
• One potential pitfall here is that talent and career development support is linked to certain 
    stereotypes and prejudices (whether conscious or not). As an organisation, you run the risk that you 
    will base the opportunities employees are given to participate in courses / training on traits that do 
    not correspond to reality. Make sure that they are offered on the basis of objective criteria. 
• Training courses on discrimination and inclusion at work, for those responsible for talent and career 
    development of employees in your organisation (e.g., HR), can increase awareness of stereotypes 
    and prejudices.</t>
  </si>
  <si>
    <t xml:space="preserve">    13.1. Employees from minority groups are taken into account in talent and career 
    development.</t>
  </si>
  <si>
    <t xml:space="preserve">😀 Well done! 
• Every employee with the right skills should have the same opportunities within an organisation. 
    However, this is often not the case because of certain stereotypes and prejudices (whether 
    conscious or not). 
• Consider, for example, the well-known example of 'the glass ceiling’: women are getting more and 
    more opportunities to climb up to a higher level within the hierarchy, but they still often reach a 
    ceiling here and can only climb up to a certain level compared to their male colleagues. This is 
    because of the stereotypical idea that women want to invest more time in their families than in their 
    careers. To prevent minority groups from being restricted in this way, it is important that you, as an 
    organisation, establish objective procedures around to career and promotion opportunities. </t>
  </si>
  <si>
    <t xml:space="preserve">You can do better than that 💪!
• Every employee with the right skills should have the same opportunities within an organisation. 
    However, this is often not the case because of certain stereotypes and prejudices (whether 
    conscious or not). 
• Consider, for example, the well-known example of 'the glass ceiling’: women are getting more and 
    more opportunities to climb up to a higher level within the hierarchy, but they still often reach a 
    ceiling here and can only climb up to a certain level compared to their male colleagues. This is 
    because of the stereotypical idea that women want to invest more time in their families than in their 
    careers. To prevent minority groups from being restricted in this way, it is important that you, as an 
    organisation, establish objective procedures around to career and promotion opportunities. </t>
  </si>
  <si>
    <t>You can do better than that 💪!
• It is good to focus on supporting all employees' talent and career development. This will increase 
    their knowledge and skills, which will bring benefits for both the employee and the organisation.
• One potential pitfall here is that talent and career development support is linked to certain 
    stereotypes and prejudices (whether conscious or not). As an organisation, you run the risk that you 
    will base the opportunities employees are given to participate in courses / training on traits that do 
    not correspond to reality. Make sure that they are offered on the basis of objective criteria. 
• Also check whether there are any specific training needs for different types of profiles. This allows 
    you to guarantee more training courses tailored to each employee.
• Training courses on discrimination and inclusion at work, for those responsible for talent and career 
    development of employees in your organisation (e.g., HR), can increase awareness of stereotypes 
    and prejudices.</t>
  </si>
  <si>
    <t>14. Within our organisation, there is clarity on how to communicate with customers and external partners who are not open to diversity. At least one of the following statements is true for our organisation:
• There is a clear vision about this (e.g. we only work with customers / external 
    partners with a diversity policy vs. every customer is king).
• Employees are trained in/made resilient when dealing with customers / external 
    partners who are not open to diversity.
• Employees know where to report problems regarding customers / external 
    partners that are not open to diversity.</t>
  </si>
  <si>
    <t>You can do better than that 💪!
• A clear vision of whether or not to engage with certain customers and external partners:
       • gives you, as an organisation, clear tools for choosing/contacting certain customers and external 
           partners; 
       • helps you, as an organisation, to convey your vision of diversity and inclusion externally.
• In addition to a clear vision, it is also important to provide employees with tools just in case: ‘What 
    can I do as an employee if I come into contact with a customer / external partner who is not open to 
    diversity or even shows explicitly discriminatory behaviour?' (e.g., through to training, providing a 
    concrete guideline, making clear agreements beforehand, etc.).
• It is also good to tell employees where/who they can turn to with questions about / problems with    
    customers / external partners who are not open to diversity.</t>
  </si>
  <si>
    <t>😀 Well done! 
• A clear vision of whether or not to engage with certain customers and external partners:
       • gives you, as an organisation, clear tools for choosing/contacting certain customers and external 
           partners; 
       • helps you, as an organisation, to convey your vision of diversity and inclusion externally.
• In addition to a clear vision, it is also important to provide employees with tools just in case: ‘What 
    can I do as an employee if I come into contact with a customer / external partner who is not open to 
    diversity or even shows explicitly discriminatory behaviour?' (e.g., through to training, providing a 
    concrete guideline, making clear agreements beforehand, etc.).
• It is also good to tell employees where/who they can turn to with questions about / problems with    
    customers / external partners who are not open to diversity.</t>
  </si>
  <si>
    <t>Leadership - FB question 1 - Answer YES</t>
  </si>
  <si>
    <t>Leadership - FB question 1 - Answer NO</t>
  </si>
  <si>
    <t>Leadership - FB question 2 - Answer YES</t>
  </si>
  <si>
    <t>Leadership - FB question 2 - Answer NO</t>
  </si>
  <si>
    <t>Leadership - FB question 3 - Answer YES</t>
  </si>
  <si>
    <t>Leadership - FB question 3 - Answer NO</t>
  </si>
  <si>
    <t>Leadership - FB question 4 - Answer YES</t>
  </si>
  <si>
    <t>Leadership - FB question 4 - Answer NO</t>
  </si>
  <si>
    <t>Leadership - FB question 5 - Answer YES</t>
  </si>
  <si>
    <t>Leadership - FB question 5 - Answer NO</t>
  </si>
  <si>
    <t>Leadership - FB question 6 - Answer YES</t>
  </si>
  <si>
    <t>Leadership - FB question 6 - Answer NO</t>
  </si>
  <si>
    <t>Leadership - FB question 7 - Answer YES</t>
  </si>
  <si>
    <t>Leadership - FB question 7 - Answer NO</t>
  </si>
  <si>
    <t>Leadership - FB question 8 - Answer YES</t>
  </si>
  <si>
    <t>Leadership - FB question 8 - Answer NO</t>
  </si>
  <si>
    <t>Leadership - FB question 9 - Answer YES</t>
  </si>
  <si>
    <t>Leadership - FB question 9 - Answer NO</t>
  </si>
  <si>
    <t>Leadership - FB question 9.1 - Answer YES</t>
  </si>
  <si>
    <t>Leadership - FB question 9.1 - Answer NO</t>
  </si>
  <si>
    <t>Leadership - FB question 10 - Answer YES</t>
  </si>
  <si>
    <t>Leadership - FB question 10 - Answer NO</t>
  </si>
  <si>
    <t>Does your organisation have different hierarchical levels?</t>
  </si>
  <si>
    <t>1. The top management / general management has a clear vision on diversity and inclusion.
At least one of the following statements is true for our organisation:
• The top management itself is diverse;
• Diversity and inclusion are discussed at management level;
• Diversity and inclusion are reflected in the communication of top management 
    with employees;
• Diversity and inclusion are included in the organisation's objectives (e.g., in the 
    annual action plan, budget, etc.);
• Diversity and inclusion are discussed during performance and evaluation 
    interviews;
• Training / seminars / awareness-raising around diversity and inclusion is organised;
• Spontaneously open dialogue is held on diversity and inclusion; 
• Managers / supervisors can turn to top management for questions about diversity 
    and inclusion;
• There is a working group and / or responsible person for diversity and inclusion;
• Other, namely ...</t>
  </si>
  <si>
    <t>😀 Well done! 
• You are already taking some specific actions to make your vision tangible. By doing so, you are 
    taking clear steps to turn your vision into reality - great work!
• Reflect on how you can also make the actions you haven't ticked off yet tangible.</t>
  </si>
  <si>
    <t>You can do better than that 💪!
Take a look at whether you have already provided direction about where you want to go in the organisation's vision / mission and general policy section? Assigning specific resources to your vision makes everything tangible and brings the topic to life within your organisation. Take a thorough look at the various branches of the organisation and see where you can incorporate the topic. A good starting point is to set up a working group that can brainstorm this.</t>
  </si>
  <si>
    <t>2. There is clear communication regarding the diversity and inclusion policy.
This communication is included / takes place at least through one of the following channels:
• In the employments regulations;
• In the code of conduct;
• By e-mail;
• Via the newletter;
• Via posters;
• Via face-to-face conversations;
• Via video messages;
• Via other channels.</t>
  </si>
  <si>
    <t>😀 Well done! 
You understand that communication about your initiatives is essential in order to announce and reinforce your actions. This will enable you to create greater support within the organisation and make all employees ambassadors for diversity. Experience shows that different people are reached through… different channels. So don't focus on using 1 medium, but make use of all your options.</t>
  </si>
  <si>
    <t>You can do better than that 💪!
Perhaps you are already taking initiatives but haven't announced them yet? Communication about actions taken is essential, no matter how small. Try to find success stories in the organisation and see how you can promote them. This will enable you to create greater support within the organisation and make all employees ambassadors for diversity. Experience shows that different people are reached through… different channels. So don't focus on using 1 medium, but consider all your options.</t>
  </si>
  <si>
    <t>😀 Well done! 
A good balance of diversity at every level can in turn attract more diversity, which can also be beneficial for your organisation.</t>
  </si>
  <si>
    <t xml:space="preserve">You can do better than that 💪!
• A good balance of diversity at every level can in turn attract more diversity. In a challenging 
    (commercial) world that requires innovative solutions and rapid adaptation, this can be a 
    competitive advantage.
• It makes people feel more involved and they are able to identify with the organisation. This in turn 
    can have a positive effect on the psychosocial well-being of employees at all levels.
</t>
  </si>
  <si>
    <t>4. The top management / general management aims for sufficient diversity in line management.</t>
  </si>
  <si>
    <t>3. Initiatives are taken by top management / general management to provide managers / supervisors with the necessary competencies and to train them sufficiently in diversity and inclusion policy.
At least one of the following statements is true for our organisation:
• The organisation has prepared a plan to develop diversity and inclusion 
    competencies;
•  When recruiting managers / supervisors, competencies around diversity and 
     inclusion are questioned; 
• Customised training courses are provided for managers / superiors in relation to 
    diversity and inclusion.
• Diversity and inclusion are included in managers' / supervisors' evaluation and 
    performance reviews.</t>
  </si>
  <si>
    <t>5. Our managers / supervisors convey a clear vision of diversity and inclusion to their teams.
At least one of the following statements is true for our organisation:
• The group of managers / supervisors is itself diverse;
• Diversity and inclusion are discussed at management level; 
• Diversity and inclusion are reflected in managers' / supervisors' communications 
    with employees;
• Diversity and inclusion are included in team goals;
• Diversity and inclusion are included in performance and evaluation interviews;
• Training / seminars / awareness-raising around diversity and inclusion is organised;
• Spontaneously open dialogue is held on diversity and inclusion; 
• Employees can contact their managers / supervisors with questions about diversity 
    and inclusion.
• There is a working group and / or responsible person for diversity and inclusion;
• Other, namely ...</t>
  </si>
  <si>
    <t>😀 Well done! 
• It is good that managers / supervisors know the vision of the organisation, so that they can carry 
    this vision through to the rest of the organisation.
• Be extra careful not to overburden your managers / supervisors, whose tasks have already been 
    expanded. Sufficient support and intervision can strengthen them in this.</t>
  </si>
  <si>
    <t xml:space="preserve">You can do better than that 💪!
• Your managers / supervisors are pivotal in communicating your organisation's vision. They link your 
    policy to specific actions on the work floor. Employees will follow their lead. They are also the 
    antennas of the organisation to pick up signals when things are going well or not so well. 
• That is why it is important to support them in their tasks in this regard. Training allows them to gain 
    a better understanding of e.g., the dynamics of stereotypes, prejudices, discrimination and how to 
    offer support to employees and make it okay for these issues to be discussed in their teams. </t>
  </si>
  <si>
    <t>😀 Well done! 
• Your managers / supervisors are pivotal in communicating your organisation's vision. Employees 
    will follow their lead. They are also the antennas of the organisation, picking up signals when 
    things are going well or not so well. 
• Be extra careful not to overburden your managers / supervisors, whose tasks have already been 
    expanded. Sufficient support and intervision can strengthen them in this.</t>
  </si>
  <si>
    <t>6. Our managers / supervisors clearly communicate the diversity and inclusion policy to their teams.</t>
  </si>
  <si>
    <t>😀 Well done! 
• Clear and transparent communication ensures that all employees are familiar with the diversity and 
    inclusion policy and its values. In order to be able to communicate values together, everyone needs 
    to know them. Repeat this communication regularly.
• ‘Walk the talk’! It is important that managers / supervisors lead by example; employees will mirror 
    their actions.
• Ensure that managers / supervisors also promote the diversity and inclusion policy in external 
    contacts.</t>
  </si>
  <si>
    <t>You can do better than that 💪!
• Identify potential barriers to communicating diversity and inclusion policies to employees. For 
    example, is there insufficient knowledge, is there insufficient motivation / belief, etc.? 
• Clear and transparent communication ensures that all employees are familiar with the diversity and 
    inclusion policy and its values. In order to be able to communicate values together, everyone needs 
    to know them. Repeat this communication regularly.
• ‘Walk the talk’! It is important that managers / supervisors lead by example; employees will mirror 
    their actions.
• Ensure that managers / supervisors also promote the diversity and inclusion policy in external 
    contacts.</t>
  </si>
  <si>
    <t>7. Managers / supervisors attach importance to diversity and inclusion in their teams.
At least one of the following statements in true for our organisation:
• Managers / supervisors strive for sufficient diversity in the organisation;
• Managers / supervisors see diversity among team members as an added value for 
    their team.
• Managers / supervisors regularly participate in training courses that explicitly 
    address diversity, inclusion and/or respectful treatment of others.</t>
  </si>
  <si>
    <t>😀 Well done! 
• It is important to make your vision concrete. You are already doing that by giving your managers / 
    supervisors ownership of the theme. This is essential for a further spread from top to bottom.
• Always emphasise the potential for added value: not only will employees feel better, but they will 
    often also be more productive.</t>
  </si>
  <si>
    <t xml:space="preserve">You can do better than that 💪!
• Managers / supervisors play a crucial role in further motivating people to speak openly about 
    diversity and inclusion. Not only is their (basic) knowledge of the topic important, but they can also 
    detect signals of well- or ill-being in the team more quickly and respond appropriately. It can also be 
    useful when welcoming new team members so that they feel diversity and inclusion encompasses 
    all levels of the organisation.
• Always emphasise the potential for added value: not only will employees feel better, but they will 
    often also be more productive.
• In discussions with managers / supervisors, find out how they view these issues. This is the only 
    way to bring about a cultural change over time. Speak to them from the top and try to bring success 
    stories to the attention of other teams. </t>
  </si>
  <si>
    <t>8. Managers / supervisors monitor and discuss the needs and wants of team members in terms of general diversity and inclusion, sexual and gender diversity (e.g. coming out, transition, etc.).</t>
  </si>
  <si>
    <t>😀 Well done! 
• This goes one step further than detecting signals. You actively work with it. This can only mean that 
    you really believe in it - great work! 
• Why not have a look at which issues regularly recur in the organisation? Could you also expand it to 
    other employees, letting you offer even more support to various employees?</t>
  </si>
  <si>
    <t>You can do better than that 💪!
• Something can only take root in the organisation if it is actually discussed.
• Time for action: Organise a brainstorming session with post-its. Each manager / supervisor lists 
    what prevents them from discussing this topic. Are there already some examples of success? Try to 
     launch actions that are appropriate for managers' / supervisors' questions. See what knowledge 
    you already have in house today. You don't have to reinvent the wheel every time. If necessary, get 
    in touch with your external service provider for prevention and protection at work, who can help 
    you get started; if necessary, they will link you up with external partners on diversity, inclusion and 
    well-being.</t>
  </si>
  <si>
    <t>9. Managers / supervisors are alert to signs of and respond to discrimination and harassment by other employees, partners and/or customers. They take action and support team members when faced with such behaviours.</t>
  </si>
  <si>
    <t>😀 Well done! 
You watch out for signs of distress and understand that conflict management is part of a manager's / supervisor's job. Timely interventions can prevent further escalation. Prevention is better than cure!</t>
  </si>
  <si>
    <t>You can do better than that 💪!
• Timely interventions can prevent further escalation. Conflict resolution is one of the tasks of a 
    manager / supervisor. Try to train your managers / supervisors on how to raise this issue and how to 
    deal with it. 
• Are you ready for the next step? Organise training courses that deal with bullying dynamics and how 
    managers / supervisors can engage in and encourage nonviolent communication (= this is the actual 
    naming of behaviour, looking at what feeling you have about it, what your need is and finally linking 
    a question to the other party). This method has a very disarming effect and can bring parties closer 
    together, even when there have been serious disagreements. 
• If you notice that the situation is still escalating, do not hesitate to involve other well-being partners. 
    Check whether you can find support from the confidential counsellor, HR, consultants, etc.</t>
  </si>
  <si>
    <t xml:space="preserve">    9.1. Managers / supervisors know the way to support channels for team members 
    (e.g. confidential advisor, HR, etc.)</t>
  </si>
  <si>
    <t>😀 Well done! 
It is important that managers / supervisors have an overview of the support channels so that they can make referrals if necessary.</t>
  </si>
  <si>
    <t xml:space="preserve">You can do better than that 💪!
• It is important for managers / supervisors to have an overview of the support channels available 
    within the organisation.
• This way, they can refer employees in a targeted way if problems arise that the manager / supervisor  
    is less familiar with. 
• As a manager / supervisor, it is good to keep monitoring and supporting, in addition to any other 
    support channels.  </t>
  </si>
  <si>
    <t>10. Managers /supervisors monitor open and respectful communication and behaviour between their own team members and lead by example.</t>
  </si>
  <si>
    <t>😀 Well done! 
This is fundamental. Walk your talk. For instance, if a manager / supervisor wears a protective helmet, others are more likely to wear one as well; this is no different.</t>
  </si>
  <si>
    <t>You can do better than that 💪!
It will take some time. Be lenient with yourself and your team. You are in the process of instilling a culture. It will take time, just as creating a culture of safety (putting on a helmet, walking between the lines, keeping your distance, putting on a mask, etc.) takes time. Find the causes of potential resistance. Respond to behaviours you don't want and reward the ones you do. Occasionally put someone in the spotlight (e.g. thank a manager / supervisor and a team for communicating in a unifying manner, resolving conflict). Compare it to 'days without accidents at work' targets. In other words, if you make psychosocial well-being measurable and visible, people will act accordingly.</t>
  </si>
  <si>
    <t>INTERNAL COMMUNICATION</t>
  </si>
  <si>
    <t>EXTERNAL COMMUNICATION</t>
  </si>
  <si>
    <t>1. Our internal communication takes into account the diversity of employees and partners.
At least one of the following statements is true for our organisation:
• We make use of inclusive terminology (e.g. gender-neutral terminology)
• The visual material used (e.g., pictures on the website) reflects the diversity within 
    the organisation and/or the society.
•Every employee receives clear and complete information. No employees are 
    excluded from certain internal communication based on skin colour, physical 
    condition, physical limitations, character, sexual orientation and identity 
    (LGBQTI+), training courses and skills followed, religious beliefs, etc.</t>
  </si>
  <si>
    <t>😀 Well done! 
A few tips that can help your organisation to optimise this:
• Create an overview of all internal communication with employees. 
• Use this overview to find out where there is room for improvement. A check on inclusiveness of 
    (e.g., https://www.oho.com/blog/checklist-creating-diverse-and-inclusive-content) can offer 
    support in this.
• In addition to this check on inclusiveness, it is good idea to ask for feedback on this communication 
    from employees belonging to minority groups. Well-intended adjustments may not have the 
    intended effect.</t>
  </si>
  <si>
    <t>You can do better than that 💪!
• Internal communication that takes diversity into account ensures that employees feel more engaged 
    and connected to the organisation.
• Focusing on diversity within internal communication is also a way of communicating your mission / 
    vision / strategy on the issue within your organisation.
• Here are a few tips to get started:
    • Create an overview of all internal communication with employees. 
    • Use this overview to find out where there is room for improvement. A check on inclusiveness of 
        (e.g., https://www.oho.com/blog/checklist-creating-diverse-and-inclusive-content) can offer 
        support in this.
    • In addition to this check on inclusiveness, it is good idea to ask for feedback on this  
        communication from employees belonging to minority groups. Well-intended adjustments may 
        not have the intended effect.
    • By asking for feedback from different groups (minority and majority groups), different ideas may 
        emerge on how your organisation can implement diversity and inclusion within internal 
        communication.</t>
  </si>
  <si>
    <t>2. Information on how our organisation deals with diversity and inclusion is accessible to our employees.
At least one of the following statements is true for our organisation:
• The information is easy accesible (e.g. on the intranet, the website, etc.);
• The information is actively distributed to employees (e.g. by e-mail, newsletters, 
    etc.);
• The information is made accessible to employees in another way.</t>
  </si>
  <si>
    <t>You can do better than that 💪!
• Transparency is key! In order to be able to communicate values together, everyone needs to know 
    them. Transparent communication ensures that all employees are familiar with the diversity policy. 
    Repeat this communication regularly.
• Be sure to answer the following questions in this communication: “Why do we do this? How do we 
    do this? What exactly do we do? What do we expect from our employees?”
• A clear policy provides a realistic framework for what employees within your organisation can 
    expect in terms of diversity and inclusion.
• Evaluate your diversity and inclusion policy, and how you communicate this to your employees, 
    annually:
    • Keep the policy up to date and make adjustments where necessary.
    • Make the policy accessible to everyone.  
    • Ensure an up-to-date communication plan and make adjustments where necessary.
    • Appoint an internal person responsible for this.
    •Tip: Involve different groups (minority and majority groups) in this evaluation.</t>
  </si>
  <si>
    <t>😀 Well done! 
• Transparency is key! In order to be able to communicate values together, everyone needs to know 
    them. Transparent communication ensures that all employees are familiar with the diversity policy. 
    Repeat this communication regularly.
• Be sure to answer the following questions in this communication: “Why do we do this? How do we 
    do this? What exactly do we do? What do we expect from our employees?”
• A clear policy provides a realistic framework for what employees within your organisation can 
    expect in terms of diversity and inclusion.
• Evaluate your diversity and inclusion policy, and how you communicate this to your employees, 
    annually:
    • Keep the policy up to date and make adjustments where necessary.
    • Make the policy accessible to everyone.  
    • Ensure an up-to-date communication plan and make adjustments where necessary.
    • Appoint an internal person responsible for this.
    •Tip: Involve different groups (minority and majority groups) in this evaluation.</t>
  </si>
  <si>
    <t>3. In our external communication, we convey our vision on diversity and inclusion.
This will be addressed in at least one of the following ways:
• Diversity and inclusion are an integral part of our communication and the image 
    we project to external parties (e.g. website, social media, etc.);
• We promote our (internal) diversity and inclusion initiatives (e.g. social media 
    sharing);
• We participate in external diversity initiatives (e.g. research, volunteering, 
    discussion / support groups, events, theme days, etc.);
• We have signed a diversity charter;
• We are a large organisation and we also pay attention to diversity and inclusion
     when communicating to other branches;
• We deliberately advertise through certain channels in order to reach minority
    groups.</t>
  </si>
  <si>
    <t>Click here for more information on diversity charter</t>
  </si>
  <si>
    <t xml:space="preserve">A diversity charter is a declaration of intent and can be aimed at employers from both the public and private sectors. By signing a charter, an organisation commits itself to self-imposed goals to promote diversity and inclusion in the workplace  </t>
  </si>
  <si>
    <t>https://ec.europa.eu/info/policies/justice-and-fundamental-rights/combatting-discrimination/tackling-discrimination/diversity-management/eu-platform-diversity-charters_en</t>
  </si>
  <si>
    <t>😀 Well done! 
• Some points for attention:
    • ‘Walk the talk!’. Communicating a vision is more than just 'window dressing’. It is important that 
        you, as an organisation, are actively involved in the issue (internally and externally).
    • Internal communication comes BEFORE external communication. Make sure your employees are 
        aware of your diversity and inclusion vision/mission/strategy before launching it externally.
• Some tips:
    • Involve your employees who belong to a minority group when communicating your vision. 
    • Work with ambassadors. This makes the whole policy more credible and gives you greater 
        support.
    • Learn from each other. Share good practices with other organisations and actively ask them for 
        feedback.</t>
  </si>
  <si>
    <t>Diversity charter</t>
  </si>
  <si>
    <t>Diversity network</t>
  </si>
  <si>
    <t>You can do better than that 💪!
• First, make sure you have a clear general policy on diversity and inclusion. For feedback, you can 
    look in the first topic ‘General policy’.  
• Some points for attention:
    • ‘Walk the talk!’. Communicating a vision is more than just 'window dressing’. It is important that 
        you, as an organisation, are actively involved in the issue (internally and externally).
    • Internal communication comes BEFORE external communication. Make sure your employees are 
        aware of your diversity and inclusion vision/mission/strategy before launching it externally.
• Some tips:
    • Involve your employees who belong to a minority group when communicating your vision. 
    • Work with ambassadors. This makes the whole policy more credible and gives you greater 
        support.
    • Learn from each other. Share good practices with other organisations and actively ask them for 
        feedback.</t>
  </si>
  <si>
    <t xml:space="preserve">
Click here for more information on diversity networks
</t>
  </si>
  <si>
    <t>Translated with www.DeepL.com/Translator (free version)</t>
  </si>
  <si>
    <t xml:space="preserve">A diversity network is a network around a certain group of employees, organising e.g. lectures and activities for these employees and allies or mentoring. Diversity networks exist, for example, for women, for cultural diversity, for LGBTQI+ employees, for people with disabilities and for young people. In principle, they have everything to contribute to more equality in organisations. The networks are familiar with the organisational culture, behavioural norms and other unwritten rules. They can use that knowledge to identify customs and habits that create inequality. They also offer a safe environment for (socially excluded) employees, who get a chance to share experiences in confidence. These experiences can then be combined to raise the issue of organisational inequality with management.
</t>
  </si>
  <si>
    <t>1. In our organisation there is openness towards diversity networks
At least one of the following statements is true:
• Yes, if employees make their own proposal, they may elaborate on it
• Yes, and we take the initiative ourselves</t>
  </si>
  <si>
    <t>Diversity networks - FB question 1 - Answer YES</t>
  </si>
  <si>
    <t>Diversity networks - FB question 1 - Answer NO</t>
  </si>
  <si>
    <t>Diversity networks - FB question 2 - Answer YES</t>
  </si>
  <si>
    <t>Diversity networks - FB question 2 - Answer NO</t>
  </si>
  <si>
    <t>Diversity networks - FB question 2.1 - Answer YES</t>
  </si>
  <si>
    <t>Diversity networks - FB question 2.1 - Answer NO</t>
  </si>
  <si>
    <t>Diversity networks - FB question 2.2 - Answer YES</t>
  </si>
  <si>
    <t>Diversity networks - FB question 2.2 - Answer NO</t>
  </si>
  <si>
    <t>Diversity networks - FB question 3 - Answer YES</t>
  </si>
  <si>
    <t>Diversity networks - FB question 3 - Answer NO</t>
  </si>
  <si>
    <t>2. Our organisation actively invests in a form of diversity networks (question for larger organisations).
OR Our employees are encouraged to join external diversity networks (question for smaller organisations).</t>
  </si>
  <si>
    <t>😀 Well done! 
• It's great that this openness exists in your organisation.
• Let the initiative come from two sides. If both your organisation and its employees can come up 
    with ideas, you will foster co-creation and involvement.
• Investing in diversity networks is a way to convey the mission / vision / strategy around diversity and 
    inclusion.</t>
  </si>
  <si>
    <t>You can do better than that 💪!
• Identify the needs of minority group employees within your organisation around diversity networks. 
    This allows you to invest in a targeted way.
• Consider possible concerns and obstacles in setting up diversity networks within your organisation, 
    both among majority and minority groups. 
    • By engaging in dialogue on the issue, you create support and can focus on possible needs, 
        concerns and obstacles from the outset. 
    • By involving different groups in the dialogue, a variety of ideas can emerge about how your 
        organisation can set up diversity networks.
• Use the above input and try to convince management and potential opponents of the added value 
    of diversity networks. What can this mean for your organisation?</t>
  </si>
  <si>
    <t>You can do better than that 💪!
• Map out why your organisation is currently not investing in diversity networks. Pay attention to
    concerns and obstacles. Examples include: lack of time and resources, lack of support, previous 
    negative experiences, lack of knowledge, lack of connections or too few people.
• Emphasise the added value of diversity networks for your organisation and your employees. For 
    example, by investing in diversity networks, we also invest in the mental well-being of minority 
    groups within our organisation. Social support from the organisation and these networks can 
    provide a buffer against various negative individual and organisation-related outcomes (e.g. risk of 
    burnout, stress, absenteeism, etc.).</t>
  </si>
  <si>
    <t xml:space="preserve">    2.1. This investment is expressed in at least one of the following ways:
    • Financial / sponsorship;
    • Logistics / practical;
    • Freeing up time / mandate from management;
    • Structurally embedded vs periodic / ad hoc initiatives.</t>
  </si>
  <si>
    <t xml:space="preserve">😀 Well done! 
• Transparency is key. Be sure your employees know how to answer the following questions: “Which 
    networks exist within your organisation? What is the purpose of these networks? What is the added 
    value of these networks? What support do these networks receive and why?” 
• Make sure that the diversity networks do not reinforce any existing faultlines between groups.  
• Here are some tips:
    • Make sure allies are welcome to collaborate on diversity and inclusion at work. An ally may be an 
        employee of a minority or majority group interested in the subject. 
    • Make a diversity network part of the bigger picture by integrating it into existing networks in your 
        organisation. </t>
  </si>
  <si>
    <t xml:space="preserve">You can do better than that 💪!
See how you can support the existing diversity networks within the organisation. </t>
  </si>
  <si>
    <t xml:space="preserve">    2.2. Diversity networks have at least one of the following roles:
    • Social opportunities
    • Support group 
    • Mentoring
    • Organising activities within the company (e.g. open door, talk)
    • Participating in external activities (e.g. gay pride parade)
    • Advisory role for diversity and inclusion policy
    • Raising awareness among employees
    • Actively participating in external communication</t>
  </si>
  <si>
    <t>You can do better than that 💪!
It does not yet seem to be clear what role the existing diversity networks can and do play within your organisation. It is important to be clear and transparent about this. Discuss with the responsible persons of the existing diversity networks which roles they would like to take on within the organisation. Use the overview given that was used in the question.</t>
  </si>
  <si>
    <t>😀 Well done! 
• Diversity networks play an active role within your organisation.
• Show that you support your diversity network(s) by engaging them when it comes to diversity and 
    inclusion. This is also a way for your organisation to actively promote its mission / vision / strategy 
    for diversity and inclusion. 
• Here are some tips:
    • Let members from diversity networks be your organisation's face at relevant internal and external 
        events. 
    • Actively involve diversity networks in shaping and optimising your diversity and inclusion policy.</t>
  </si>
  <si>
    <t>3. There is a collaboration between our organisation and other organisations / 
interest groups related to diversity.
At least one of the following statements is true for our organisation:
• We are part of an umbrella forum that specifically converges around the issue of 
    diversity and inclusions (e.g,. among HR experts, management, umbrella working 
    group with employees, with interest groups, etc.)
• It  is a recurring point on the agenda in an umbrella forum that considers several 
    issues.</t>
  </si>
  <si>
    <t>😀 Well done! 
 • With more experience, you also know more. Working with other organisations and interest groups 
     is a good way to, for example:
    • exchange good practices;
    • gather advice on complex cases;
    • join forces and contact bodies representing minority groups, public services , etc. when a strong 
        voice is needed to raise issues at national policy level, for example.
• The theme of diversity and inclusion can be the focus of such cooperation, but can also be part of a 
    more global cooperation. Diversity and inclusion as a theme within a more global cooperation has 
    the advantage that it can be looked at in a broader sense and can be linked to other domains. 
• Try to involve organisations that are not yet working with other organisations and/or interest 
    groups on diversity and inclusion. Get them excited and help set a social movement in motion.</t>
  </si>
  <si>
    <t>You can do better than that 💪!
• Bear in mind here that investing will always help the the long-term well-being of employees. 
    Focusing on diversity and inclusion is an important part of this investment. Diversity networks can 
    be an important tool as well as a partner within this.     
    • Tip: map out the investment required to set up such a network for your organisation and how this 
        investment is proportionate to the return in the short and long term. 
• Don't look too far. Look at the existing networks that you, as an organisation, have in other areas    
    and how diversity and inclusion can be part of this.</t>
  </si>
  <si>
    <r>
      <t xml:space="preserve">Congratulations, you have found your way to this organisation scan. This means that you care about diversity and inclusion. This organisation scan aims to give you an initial idea of </t>
    </r>
    <r>
      <rPr>
        <b/>
        <sz val="11"/>
        <color theme="1"/>
        <rFont val="Candara"/>
        <family val="2"/>
      </rPr>
      <t>where your organisation stands when it comes to managing diversity and inclusion</t>
    </r>
    <r>
      <rPr>
        <sz val="11"/>
        <color theme="1"/>
        <rFont val="Candara"/>
        <family val="2"/>
      </rPr>
      <t xml:space="preserve">. With this scan you take a picture of the current state of affairs with regard to diversity and inclusion in your organization. At the same time this scan also wants to offer some tips to work on an inclusive policy. </t>
    </r>
  </si>
  <si>
    <r>
      <t xml:space="preserve">This organization scan covers </t>
    </r>
    <r>
      <rPr>
        <b/>
        <sz val="11"/>
        <color theme="1"/>
        <rFont val="Candara"/>
        <family val="2"/>
      </rPr>
      <t>several themes</t>
    </r>
    <r>
      <rPr>
        <sz val="11"/>
        <color theme="1"/>
        <rFont val="Candara"/>
        <family val="2"/>
      </rPr>
      <t xml:space="preserve"> that we can</t>
    </r>
    <r>
      <rPr>
        <b/>
        <sz val="11"/>
        <color theme="1"/>
        <rFont val="Candara"/>
        <family val="2"/>
      </rPr>
      <t xml:space="preserve"> link to diversity and inclusion</t>
    </r>
    <r>
      <rPr>
        <sz val="11"/>
        <color theme="1"/>
        <rFont val="Candara"/>
        <family val="2"/>
      </rPr>
      <t xml:space="preserve">. You are guided through the themes </t>
    </r>
    <r>
      <rPr>
        <b/>
        <sz val="11"/>
        <color theme="1"/>
        <rFont val="Candara"/>
        <family val="2"/>
      </rPr>
      <t>by questions and statements</t>
    </r>
    <r>
      <rPr>
        <sz val="11"/>
        <color theme="1"/>
        <rFont val="Candara"/>
        <family val="2"/>
      </rPr>
      <t xml:space="preserve"> (some questions refer specifically to LGBQTI+ employees). Based on the answer chosen, you will immediately receive </t>
    </r>
    <r>
      <rPr>
        <b/>
        <sz val="11"/>
        <color theme="1"/>
        <rFont val="Candara"/>
        <family val="2"/>
      </rPr>
      <t>feedback and some tips on how to get started</t>
    </r>
    <r>
      <rPr>
        <sz val="11"/>
        <color theme="1"/>
        <rFont val="Candara"/>
        <family val="2"/>
      </rPr>
      <t xml:space="preserve">. </t>
    </r>
  </si>
  <si>
    <t>[connection to toolbox]</t>
  </si>
  <si>
    <t xml:space="preserve">You can do better than that 💪!
• When a diversity and inclusion policy is in place, it is important to link specific actions to it. Without 
    it, the policy will never become a reality.
• In order to continue to work on diversity and inclusion within your organisation, a first step is to 
    map out the diversity and/or the link between diversity and well-being. Based on these insights, you 
    can develop specific actions. This can be done, for example, with a diversity and inclusion risk 
    analysis. </t>
  </si>
  <si>
    <t xml:space="preserve"> [link to e-learning]</t>
  </si>
  <si>
    <t xml:space="preserve">😀 Well done! 
• By being aware of stereotypes and prejudices, you can recognise them and take them into account. 
    This will increase the chance of quality recruitment.
• Training on discrimination and inclusion at work can strengthen this awareness. </t>
  </si>
  <si>
    <r>
      <t>You can do better than that 💪!
• Everyone has stereotypes, which is normal. They help us simplify the complex world around us.
• Stereotypes can be both positive and negative and often do not correspond to reality. 
        • E.g., homosexual men are more feminine than heterosexual men.
        • E.g., women are more vulnerable than men.
• A pitfall of stereotypes is that they can lead to prejudices we will act on. Acting in a certain way 
    towards a person or group you think of in a certain way may mean your prejudice becomes a reality. 
    This is called a 'self-fulfilling prophecy’. 
• Recruiters with stereotypes (conscious or otherwise) and prejudices are at risk of basing 
    perceptions on traits that do not exist in reality. This can lead not only to discrimination, but also to 
    lower-quality recruitment in general.
•Training on discrimination and inclusion at work can strengthen this awarene</t>
    </r>
    <r>
      <rPr>
        <sz val="11"/>
        <rFont val="Candara"/>
        <family val="2"/>
      </rPr>
      <t>ss.</t>
    </r>
  </si>
  <si>
    <t>This project has received funding from the European Union’s Rights, Equality and Citizenship Programme under agreement No 848519. This publication reflects the views only of the author, and neither the European Union institutions and bodies nor any person acting on their behalf may be held responsible for the use which may be made of the information contained therein.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</si>
</sst>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ndara"/>
      <family val="2"/>
    </font>
    <font>
      <sz val="26"/>
      <color theme="1"/>
      <name val="Candara"/>
      <family val="2"/>
    </font>
    <font>
      <sz val="14"/>
      <color rgb="FF434343"/>
      <name val="Candara"/>
      <family val="2"/>
    </font>
    <font>
      <sz val="11"/>
      <color rgb="FFFF0000"/>
      <name val="Candara"/>
      <family val="2"/>
    </font>
    <font>
      <b/>
      <sz val="11"/>
      <color theme="1"/>
      <name val="Candara"/>
      <family val="2"/>
    </font>
    <font>
      <i/>
      <sz val="11"/>
      <color theme="1"/>
      <name val="Candara"/>
      <family val="2"/>
    </font>
    <font>
      <u/>
      <sz val="11"/>
      <color theme="1"/>
      <name val="Candara"/>
      <family val="2"/>
    </font>
    <font>
      <u/>
      <sz val="11"/>
      <color theme="10"/>
      <name val="Candara"/>
      <family val="2"/>
    </font>
    <font>
      <sz val="11"/>
      <color rgb="FF000000"/>
      <name val="Candara"/>
      <family val="2"/>
    </font>
    <font>
      <sz val="11"/>
      <name val="Candara"/>
      <family val="2"/>
    </font>
    <font>
      <b/>
      <sz val="12"/>
      <color theme="1"/>
      <name val="Candara"/>
      <family val="2"/>
    </font>
    <font>
      <sz val="12"/>
      <color theme="1"/>
      <name val="Candara"/>
      <family val="2"/>
    </font>
    <font>
      <b/>
      <i/>
      <sz val="11"/>
      <name val="Candara"/>
      <family val="2"/>
    </font>
  </fonts>
  <fills count="12">
    <fill>
      <patternFill patternType="none"/>
    </fill>
    <fill>
      <patternFill patternType="gray125"/>
    </fill>
    <fill>
      <patternFill patternType="solid">
        <fgColor rgb="FFCCFFFF"/>
        <bgColor indexed="64"/>
      </patternFill>
    </fill>
    <fill>
      <patternFill patternType="solid">
        <fgColor rgb="FFFFFF66"/>
        <bgColor indexed="64"/>
      </patternFill>
    </fill>
    <fill>
      <patternFill patternType="solid">
        <fgColor rgb="FFCC99FF"/>
        <bgColor indexed="64"/>
      </patternFill>
    </fill>
    <fill>
      <patternFill patternType="solid">
        <fgColor rgb="FF99FFCC"/>
        <bgColor indexed="64"/>
      </patternFill>
    </fill>
    <fill>
      <patternFill patternType="solid">
        <fgColor rgb="FFFFCC99"/>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rgb="FFC0C0C0"/>
        <bgColor indexed="64"/>
      </patternFill>
    </fill>
  </fills>
  <borders count="1">
    <border>
      <left/>
      <right/>
      <top/>
      <bottom/>
      <diagonal/>
    </border>
  </borders>
  <cellStyleXfs count="2">
    <xf numFmtId="0" fontId="0" fillId="0" borderId="0"/>
    <xf numFmtId="0" fontId="7" fillId="0" borderId="0" applyNumberFormat="0" applyFill="0" applyBorder="0" applyAlignment="0" applyProtection="0"/>
  </cellStyleXfs>
  <cellXfs count="102">
    <xf numFmtId="0" fontId="0" fillId="0" borderId="0" xfId="0"/>
    <xf numFmtId="0" fontId="0" fillId="0" borderId="0" xfId="0" applyAlignment="1">
      <alignment wrapText="1"/>
    </xf>
    <xf numFmtId="0" fontId="1" fillId="0" borderId="0" xfId="0" applyFont="1" applyAlignment="1">
      <alignment horizontal="center" vertical="center"/>
    </xf>
    <xf numFmtId="0" fontId="0" fillId="0" borderId="0" xfId="0" applyFont="1"/>
    <xf numFmtId="0" fontId="2" fillId="0" borderId="0" xfId="0" applyFont="1" applyAlignment="1">
      <alignment horizontal="center" vertical="center"/>
    </xf>
    <xf numFmtId="0" fontId="0" fillId="0" borderId="0" xfId="0" applyFont="1" applyAlignment="1">
      <alignment horizontal="justify" vertical="center"/>
    </xf>
    <xf numFmtId="0" fontId="0" fillId="0" borderId="0" xfId="0" applyAlignment="1">
      <alignment vertical="top" wrapText="1"/>
    </xf>
    <xf numFmtId="0" fontId="5" fillId="0" borderId="0" xfId="0" applyFont="1" applyAlignment="1">
      <alignment vertical="center" wrapText="1"/>
    </xf>
    <xf numFmtId="0" fontId="0" fillId="0" borderId="0" xfId="0" applyAlignment="1">
      <alignment vertical="top"/>
    </xf>
    <xf numFmtId="0" fontId="4" fillId="2" borderId="0" xfId="0" applyFont="1" applyFill="1" applyAlignment="1">
      <alignment horizontal="center" vertical="center"/>
    </xf>
    <xf numFmtId="0" fontId="0" fillId="2" borderId="0" xfId="0" applyFont="1" applyFill="1"/>
    <xf numFmtId="0" fontId="0" fillId="7" borderId="0" xfId="0" applyFont="1" applyFill="1" applyAlignment="1">
      <alignment vertical="center" wrapText="1"/>
    </xf>
    <xf numFmtId="0" fontId="0" fillId="7" borderId="0" xfId="0" applyFont="1" applyFill="1" applyAlignment="1">
      <alignment horizontal="center" vertical="center"/>
    </xf>
    <xf numFmtId="0" fontId="0" fillId="7" borderId="0" xfId="0" applyFont="1" applyFill="1"/>
    <xf numFmtId="0" fontId="0" fillId="8" borderId="0" xfId="0" applyFont="1" applyFill="1" applyAlignment="1">
      <alignment vertical="center"/>
    </xf>
    <xf numFmtId="0" fontId="0" fillId="8" borderId="0" xfId="0" applyFont="1" applyFill="1" applyAlignment="1">
      <alignment horizontal="center" vertical="center"/>
    </xf>
    <xf numFmtId="0" fontId="0" fillId="8" borderId="0" xfId="0" applyFont="1" applyFill="1"/>
    <xf numFmtId="0" fontId="8" fillId="8" borderId="0" xfId="0" applyFont="1" applyFill="1" applyAlignment="1">
      <alignment vertical="center" wrapText="1"/>
    </xf>
    <xf numFmtId="0" fontId="7" fillId="9" borderId="0" xfId="1" applyFill="1" applyAlignment="1">
      <alignment horizontal="left" vertical="center" wrapText="1"/>
    </xf>
    <xf numFmtId="0" fontId="0" fillId="9" borderId="0" xfId="0" applyFont="1" applyFill="1" applyAlignment="1">
      <alignment horizontal="center" vertical="center"/>
    </xf>
    <xf numFmtId="0" fontId="0" fillId="9" borderId="0" xfId="0" applyFont="1" applyFill="1"/>
    <xf numFmtId="0" fontId="0" fillId="9" borderId="0" xfId="0" applyFont="1" applyFill="1" applyAlignment="1">
      <alignment horizontal="left" vertical="center" wrapText="1"/>
    </xf>
    <xf numFmtId="0" fontId="0" fillId="9" borderId="0" xfId="0" applyFont="1" applyFill="1" applyAlignment="1">
      <alignment vertical="center" wrapText="1"/>
    </xf>
    <xf numFmtId="0" fontId="7" fillId="7" borderId="0" xfId="1" applyFill="1" applyAlignment="1">
      <alignment horizontal="left" vertical="center" wrapText="1"/>
    </xf>
    <xf numFmtId="0" fontId="0" fillId="7" borderId="0" xfId="0" applyFont="1" applyFill="1" applyAlignment="1">
      <alignment horizontal="left" vertical="center" wrapText="1"/>
    </xf>
    <xf numFmtId="0" fontId="4" fillId="0" borderId="0" xfId="0" applyFont="1" applyAlignment="1">
      <alignment vertical="center"/>
    </xf>
    <xf numFmtId="0" fontId="4" fillId="0" borderId="0" xfId="0" applyFont="1" applyAlignment="1">
      <alignment horizontal="left" vertical="center"/>
    </xf>
    <xf numFmtId="0" fontId="0" fillId="8" borderId="0" xfId="0" applyFont="1" applyFill="1" applyAlignment="1">
      <alignment vertical="center" wrapText="1"/>
    </xf>
    <xf numFmtId="0" fontId="7" fillId="8" borderId="0" xfId="1" applyFill="1" applyAlignment="1">
      <alignment horizontal="left" vertical="center" wrapText="1"/>
    </xf>
    <xf numFmtId="0" fontId="0" fillId="0" borderId="0" xfId="0" applyFill="1"/>
    <xf numFmtId="0" fontId="7" fillId="0" borderId="0" xfId="1"/>
    <xf numFmtId="0" fontId="7" fillId="0" borderId="0" xfId="1" applyAlignment="1">
      <alignment vertical="center"/>
    </xf>
    <xf numFmtId="0" fontId="0" fillId="0" borderId="0" xfId="0" applyAlignment="1">
      <alignment horizontal="left" vertical="top" wrapText="1"/>
    </xf>
    <xf numFmtId="0" fontId="0" fillId="8" borderId="0" xfId="0" applyFont="1" applyFill="1" applyAlignment="1">
      <alignment wrapText="1"/>
    </xf>
    <xf numFmtId="0" fontId="0" fillId="0" borderId="0" xfId="0" applyAlignment="1">
      <alignment vertical="center" wrapText="1"/>
    </xf>
    <xf numFmtId="0" fontId="0" fillId="7" borderId="0" xfId="0" applyFont="1" applyFill="1" applyAlignment="1">
      <alignment vertical="center"/>
    </xf>
    <xf numFmtId="0" fontId="9" fillId="9" borderId="0" xfId="0" applyFont="1" applyFill="1" applyAlignment="1">
      <alignment vertical="center" wrapText="1"/>
    </xf>
    <xf numFmtId="0" fontId="9" fillId="9" borderId="0" xfId="0" applyFont="1" applyFill="1"/>
    <xf numFmtId="0" fontId="9" fillId="7" borderId="0" xfId="0" applyFont="1" applyFill="1" applyAlignment="1">
      <alignment vertical="center" wrapText="1"/>
    </xf>
    <xf numFmtId="0" fontId="8" fillId="8" borderId="0" xfId="0" applyFont="1" applyFill="1" applyAlignment="1">
      <alignment horizontal="left" vertical="center" wrapText="1"/>
    </xf>
    <xf numFmtId="0" fontId="0" fillId="0" borderId="0" xfId="0" applyFont="1" applyAlignment="1">
      <alignment vertical="center"/>
    </xf>
    <xf numFmtId="0" fontId="4" fillId="3" borderId="0" xfId="0" applyFont="1" applyFill="1" applyAlignment="1">
      <alignment horizontal="center" vertical="center"/>
    </xf>
    <xf numFmtId="0" fontId="0" fillId="3" borderId="0" xfId="0" applyFont="1" applyFill="1"/>
    <xf numFmtId="0" fontId="10" fillId="3" borderId="0" xfId="0" applyFont="1" applyFill="1" applyAlignment="1">
      <alignment horizontal="center" vertical="center"/>
    </xf>
    <xf numFmtId="0" fontId="11" fillId="3" borderId="0" xfId="0" applyFont="1" applyFill="1"/>
    <xf numFmtId="0" fontId="0" fillId="8" borderId="0" xfId="0" applyFill="1"/>
    <xf numFmtId="0" fontId="0" fillId="8" borderId="0" xfId="0" applyFill="1" applyAlignment="1">
      <alignment vertical="center" wrapText="1"/>
    </xf>
    <xf numFmtId="0" fontId="0" fillId="9" borderId="0" xfId="0" applyFill="1" applyAlignment="1">
      <alignment wrapText="1"/>
    </xf>
    <xf numFmtId="0" fontId="0" fillId="9" borderId="0" xfId="0" applyFill="1"/>
    <xf numFmtId="0" fontId="0" fillId="9" borderId="0" xfId="0" applyFill="1" applyAlignment="1">
      <alignment vertical="center" wrapText="1"/>
    </xf>
    <xf numFmtId="0" fontId="0" fillId="7" borderId="0" xfId="0" applyFill="1"/>
    <xf numFmtId="0" fontId="0" fillId="7" borderId="0" xfId="0" applyFill="1" applyAlignment="1">
      <alignment vertical="center"/>
    </xf>
    <xf numFmtId="0" fontId="0" fillId="7" borderId="0" xfId="0" applyFill="1" applyAlignment="1">
      <alignment vertical="center" wrapText="1"/>
    </xf>
    <xf numFmtId="0" fontId="0" fillId="9" borderId="0" xfId="0" applyFill="1" applyAlignment="1">
      <alignment vertical="center"/>
    </xf>
    <xf numFmtId="0" fontId="10" fillId="3" borderId="0" xfId="0" applyFont="1" applyFill="1" applyAlignment="1">
      <alignment horizontal="center" vertical="center"/>
    </xf>
    <xf numFmtId="0" fontId="10" fillId="3" borderId="0" xfId="0" applyFont="1" applyFill="1" applyAlignment="1">
      <alignment horizontal="center" vertical="center"/>
    </xf>
    <xf numFmtId="0" fontId="0" fillId="0" borderId="0" xfId="0" applyAlignment="1">
      <alignment vertical="center"/>
    </xf>
    <xf numFmtId="0" fontId="0" fillId="8" borderId="0" xfId="0" applyFill="1" applyAlignment="1">
      <alignment wrapText="1"/>
    </xf>
    <xf numFmtId="0" fontId="0" fillId="8" borderId="0" xfId="0" applyFill="1" applyAlignment="1">
      <alignment vertical="center"/>
    </xf>
    <xf numFmtId="0" fontId="4" fillId="4" borderId="0" xfId="0" applyFont="1" applyFill="1" applyAlignment="1">
      <alignment horizontal="center" vertical="center"/>
    </xf>
    <xf numFmtId="0" fontId="0" fillId="4" borderId="0" xfId="0" applyFont="1" applyFill="1"/>
    <xf numFmtId="0" fontId="4" fillId="7" borderId="0" xfId="0" applyFont="1" applyFill="1"/>
    <xf numFmtId="0" fontId="0" fillId="8" borderId="0" xfId="0" applyFill="1" applyAlignment="1">
      <alignment horizontal="left" vertical="center" wrapText="1"/>
    </xf>
    <xf numFmtId="0" fontId="0" fillId="9" borderId="0" xfId="0" applyFill="1" applyAlignment="1">
      <alignment horizontal="left" vertical="center" wrapText="1"/>
    </xf>
    <xf numFmtId="0" fontId="0" fillId="7" borderId="0" xfId="0" applyFill="1" applyAlignment="1">
      <alignment horizontal="left" vertical="center" wrapText="1"/>
    </xf>
    <xf numFmtId="0" fontId="4" fillId="5" borderId="0" xfId="0" applyFont="1" applyFill="1" applyAlignment="1">
      <alignment horizontal="center" vertical="center"/>
    </xf>
    <xf numFmtId="0" fontId="0" fillId="5" borderId="0" xfId="0" applyFont="1" applyFill="1"/>
    <xf numFmtId="0" fontId="4" fillId="5" borderId="0" xfId="0" applyFont="1" applyFill="1" applyAlignment="1">
      <alignment horizontal="center"/>
    </xf>
    <xf numFmtId="0" fontId="4" fillId="6" borderId="0" xfId="0" applyFont="1" applyFill="1" applyAlignment="1">
      <alignment horizontal="center" vertical="center"/>
    </xf>
    <xf numFmtId="0" fontId="0" fillId="6" borderId="0" xfId="0" applyFont="1" applyFill="1"/>
    <xf numFmtId="0" fontId="0" fillId="6" borderId="0" xfId="0" applyFill="1"/>
    <xf numFmtId="0" fontId="0" fillId="0" borderId="0" xfId="0" applyAlignment="1">
      <alignment horizontal="left" wrapText="1"/>
    </xf>
    <xf numFmtId="0" fontId="12" fillId="10" borderId="0" xfId="0" applyFont="1" applyFill="1" applyAlignment="1">
      <alignment vertical="center"/>
    </xf>
    <xf numFmtId="0" fontId="0" fillId="7" borderId="0" xfId="0" applyFill="1" applyAlignment="1">
      <alignment wrapText="1"/>
    </xf>
    <xf numFmtId="0" fontId="4" fillId="5" borderId="0" xfId="0" applyFont="1" applyFill="1" applyAlignment="1">
      <alignment horizontal="left" wrapText="1"/>
    </xf>
    <xf numFmtId="0" fontId="0" fillId="7" borderId="0" xfId="0" applyFill="1" applyAlignment="1">
      <alignment horizontal="left" wrapText="1"/>
    </xf>
    <xf numFmtId="0" fontId="0" fillId="8" borderId="0" xfId="0" applyFill="1" applyAlignment="1">
      <alignment horizontal="left" wrapText="1"/>
    </xf>
    <xf numFmtId="0" fontId="0" fillId="9" borderId="0" xfId="0" applyFill="1" applyAlignment="1">
      <alignment horizontal="left" wrapText="1"/>
    </xf>
    <xf numFmtId="0" fontId="0" fillId="6" borderId="0" xfId="0" applyFill="1" applyAlignment="1">
      <alignment wrapText="1"/>
    </xf>
    <xf numFmtId="0" fontId="4" fillId="6" borderId="0" xfId="0" applyFont="1" applyFill="1" applyAlignment="1">
      <alignment vertical="center" wrapText="1"/>
    </xf>
    <xf numFmtId="0" fontId="4" fillId="4" borderId="0" xfId="0" applyFont="1" applyFill="1" applyAlignment="1">
      <alignment vertical="center" wrapText="1"/>
    </xf>
    <xf numFmtId="0" fontId="4" fillId="3" borderId="0" xfId="0" applyFont="1" applyFill="1" applyAlignment="1">
      <alignment vertical="center" wrapText="1"/>
    </xf>
    <xf numFmtId="0" fontId="10" fillId="3" borderId="0" xfId="0" applyFont="1" applyFill="1" applyAlignment="1">
      <alignment vertical="center" wrapText="1"/>
    </xf>
    <xf numFmtId="0" fontId="0" fillId="7" borderId="0" xfId="0" applyFont="1" applyFill="1" applyAlignment="1">
      <alignment horizontal="center" vertical="center" wrapText="1"/>
    </xf>
    <xf numFmtId="0" fontId="0" fillId="9" borderId="0" xfId="0" applyFont="1" applyFill="1" applyAlignment="1">
      <alignment vertical="center"/>
    </xf>
    <xf numFmtId="0" fontId="4" fillId="2" borderId="0" xfId="0" applyFont="1" applyFill="1" applyAlignment="1">
      <alignment horizontal="left" vertical="center" wrapText="1"/>
    </xf>
    <xf numFmtId="0" fontId="0" fillId="8" borderId="0" xfId="0" applyFont="1" applyFill="1" applyAlignment="1">
      <alignment horizontal="left" vertical="center" wrapText="1"/>
    </xf>
    <xf numFmtId="0" fontId="9" fillId="9" borderId="0" xfId="0" applyFont="1" applyFill="1" applyAlignment="1">
      <alignment horizontal="left" vertical="center" wrapText="1"/>
    </xf>
    <xf numFmtId="0" fontId="0" fillId="0" borderId="0" xfId="0" applyFont="1" applyAlignment="1">
      <alignment horizontal="left" vertical="center" wrapText="1"/>
    </xf>
    <xf numFmtId="0" fontId="7" fillId="2" borderId="0" xfId="1" applyFill="1" applyAlignment="1">
      <alignment horizontal="center" vertical="center"/>
    </xf>
    <xf numFmtId="0" fontId="0" fillId="0" borderId="0" xfId="0" applyAlignment="1">
      <alignment horizontal="center" vertical="center"/>
    </xf>
    <xf numFmtId="0" fontId="7" fillId="3" borderId="0" xfId="1" applyFill="1" applyAlignment="1">
      <alignment horizontal="center" vertical="center"/>
    </xf>
    <xf numFmtId="0" fontId="7" fillId="4" borderId="0" xfId="1" applyFill="1" applyAlignment="1">
      <alignment horizontal="center" vertical="center"/>
    </xf>
    <xf numFmtId="0" fontId="7" fillId="5" borderId="0" xfId="1" applyFill="1" applyAlignment="1">
      <alignment horizontal="center" vertical="center"/>
    </xf>
    <xf numFmtId="0" fontId="7" fillId="6" borderId="0" xfId="1" applyFill="1" applyAlignment="1">
      <alignment horizontal="center" vertical="center"/>
    </xf>
    <xf numFmtId="0" fontId="9" fillId="11" borderId="0" xfId="0" applyFont="1" applyFill="1" applyAlignment="1">
      <alignment vertical="center" wrapText="1"/>
    </xf>
    <xf numFmtId="0" fontId="0" fillId="0" borderId="0" xfId="0" applyFill="1" applyAlignment="1">
      <alignment vertical="center" wrapText="1"/>
    </xf>
    <xf numFmtId="0" fontId="7" fillId="6" borderId="0" xfId="1" applyFill="1" applyAlignment="1">
      <alignment horizontal="left" vertical="center" wrapText="1"/>
    </xf>
    <xf numFmtId="0" fontId="0" fillId="0" borderId="0" xfId="0" applyFont="1" applyFill="1" applyAlignment="1">
      <alignment horizontal="center" vertical="center"/>
    </xf>
    <xf numFmtId="0" fontId="0" fillId="0" borderId="0" xfId="0" applyFill="1" applyAlignment="1">
      <alignment wrapText="1"/>
    </xf>
    <xf numFmtId="0" fontId="3" fillId="0" borderId="0" xfId="0" applyFont="1" applyAlignment="1">
      <alignment vertical="center"/>
    </xf>
    <xf numFmtId="0" fontId="10" fillId="3" borderId="0" xfId="0" applyFont="1" applyFill="1" applyAlignment="1">
      <alignment horizontal="center" vertical="center"/>
    </xf>
  </cellXfs>
  <cellStyles count="2">
    <cellStyle name="Hyperlink" xfId="1" builtinId="8"/>
    <cellStyle name="Standaard" xfId="0" builtinId="0"/>
  </cellStyles>
  <dxfs count="0"/>
  <tableStyles count="0" defaultTableStyle="TableStyleMedium2" defaultPivotStyle="PivotStyleLight16"/>
  <colors>
    <mruColors>
      <color rgb="FFC0C0C0"/>
      <color rgb="FFFFCC99"/>
      <color rgb="FF99FFCC"/>
      <color rgb="FFCC99FF"/>
      <color rgb="FFFFFF66"/>
      <color rgb="FFCCFFFF"/>
      <color rgb="FF6699FF"/>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7.png"/><Relationship Id="rId13" Type="http://schemas.openxmlformats.org/officeDocument/2006/relationships/image" Target="../media/image13.svg"/><Relationship Id="rId3" Type="http://schemas.openxmlformats.org/officeDocument/2006/relationships/image" Target="../media/image3.jpg"/><Relationship Id="rId7" Type="http://schemas.openxmlformats.org/officeDocument/2006/relationships/image" Target="../media/image7.svg"/><Relationship Id="rId12" Type="http://schemas.openxmlformats.org/officeDocument/2006/relationships/image" Target="../media/image9.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svg"/><Relationship Id="rId5" Type="http://schemas.openxmlformats.org/officeDocument/2006/relationships/image" Target="../media/image5.png"/><Relationship Id="rId10" Type="http://schemas.openxmlformats.org/officeDocument/2006/relationships/image" Target="../media/image8.png"/><Relationship Id="rId4" Type="http://schemas.openxmlformats.org/officeDocument/2006/relationships/image" Target="../media/image4.png"/><Relationship Id="rId9" Type="http://schemas.openxmlformats.org/officeDocument/2006/relationships/image" Target="../media/image9.svg"/><Relationship Id="rId14" Type="http://schemas.openxmlformats.org/officeDocument/2006/relationships/image" Target="../media/image10.jpeg"/></Relationships>
</file>

<file path=xl/drawings/_rels/drawing2.xml.rels><?xml version="1.0" encoding="UTF-8" standalone="yes"?>
<Relationships xmlns="http://schemas.openxmlformats.org/package/2006/relationships"><Relationship Id="rId8" Type="http://schemas.openxmlformats.org/officeDocument/2006/relationships/image" Target="../media/image22.svg"/><Relationship Id="rId3" Type="http://schemas.openxmlformats.org/officeDocument/2006/relationships/image" Target="../media/image12.png"/><Relationship Id="rId7" Type="http://schemas.openxmlformats.org/officeDocument/2006/relationships/image" Target="../media/image14.png"/><Relationship Id="rId12" Type="http://schemas.openxmlformats.org/officeDocument/2006/relationships/image" Target="../media/image26.svg"/><Relationship Id="rId2" Type="http://schemas.openxmlformats.org/officeDocument/2006/relationships/image" Target="../media/image16.svg"/><Relationship Id="rId1" Type="http://schemas.openxmlformats.org/officeDocument/2006/relationships/image" Target="../media/image11.png"/><Relationship Id="rId6" Type="http://schemas.openxmlformats.org/officeDocument/2006/relationships/image" Target="../media/image20.svg"/><Relationship Id="rId11" Type="http://schemas.openxmlformats.org/officeDocument/2006/relationships/image" Target="../media/image16.png"/><Relationship Id="rId5" Type="http://schemas.openxmlformats.org/officeDocument/2006/relationships/image" Target="../media/image13.png"/><Relationship Id="rId10" Type="http://schemas.openxmlformats.org/officeDocument/2006/relationships/image" Target="../media/image24.svg"/><Relationship Id="rId4" Type="http://schemas.openxmlformats.org/officeDocument/2006/relationships/image" Target="../media/image18.svg"/><Relationship Id="rId9" Type="http://schemas.openxmlformats.org/officeDocument/2006/relationships/image" Target="../media/image15.png"/></Relationships>
</file>

<file path=xl/drawings/_rels/drawing3.xml.rels><?xml version="1.0" encoding="UTF-8" standalone="yes"?>
<Relationships xmlns="http://schemas.openxmlformats.org/package/2006/relationships"><Relationship Id="rId3" Type="http://schemas.openxmlformats.org/officeDocument/2006/relationships/image" Target="../media/image18.png"/><Relationship Id="rId2" Type="http://schemas.openxmlformats.org/officeDocument/2006/relationships/image" Target="../media/image28.svg"/><Relationship Id="rId1" Type="http://schemas.openxmlformats.org/officeDocument/2006/relationships/image" Target="../media/image17.png"/><Relationship Id="rId4" Type="http://schemas.openxmlformats.org/officeDocument/2006/relationships/image" Target="../media/image30.svg"/></Relationships>
</file>

<file path=xl/drawings/drawing1.xml><?xml version="1.0" encoding="utf-8"?>
<xdr:wsDr xmlns:xdr="http://schemas.openxmlformats.org/drawingml/2006/spreadsheetDrawing" xmlns:a="http://schemas.openxmlformats.org/drawingml/2006/main">
  <xdr:twoCellAnchor editAs="oneCell">
    <xdr:from>
      <xdr:col>0</xdr:col>
      <xdr:colOff>1112520</xdr:colOff>
      <xdr:row>0</xdr:row>
      <xdr:rowOff>172085</xdr:rowOff>
    </xdr:from>
    <xdr:to>
      <xdr:col>0</xdr:col>
      <xdr:colOff>2193925</xdr:colOff>
      <xdr:row>0</xdr:row>
      <xdr:rowOff>498475</xdr:rowOff>
    </xdr:to>
    <xdr:pic>
      <xdr:nvPicPr>
        <xdr:cNvPr id="8" name="image2.png">
          <a:extLst>
            <a:ext uri="{FF2B5EF4-FFF2-40B4-BE49-F238E27FC236}">
              <a16:creationId xmlns:a16="http://schemas.microsoft.com/office/drawing/2014/main" id="{495F07F8-706C-4C62-9A17-6D19DB5BC13E}"/>
            </a:ext>
          </a:extLst>
        </xdr:cNvPr>
        <xdr:cNvPicPr/>
      </xdr:nvPicPr>
      <xdr:blipFill>
        <a:blip xmlns:r="http://schemas.openxmlformats.org/officeDocument/2006/relationships" r:embed="rId1"/>
        <a:srcRect/>
        <a:stretch>
          <a:fillRect/>
        </a:stretch>
      </xdr:blipFill>
      <xdr:spPr>
        <a:xfrm>
          <a:off x="1112520" y="172085"/>
          <a:ext cx="1085215" cy="326390"/>
        </a:xfrm>
        <a:prstGeom prst="rect">
          <a:avLst/>
        </a:prstGeom>
        <a:ln/>
      </xdr:spPr>
    </xdr:pic>
    <xdr:clientData/>
  </xdr:twoCellAnchor>
  <xdr:twoCellAnchor editAs="oneCell">
    <xdr:from>
      <xdr:col>0</xdr:col>
      <xdr:colOff>2371090</xdr:colOff>
      <xdr:row>0</xdr:row>
      <xdr:rowOff>136525</xdr:rowOff>
    </xdr:from>
    <xdr:to>
      <xdr:col>0</xdr:col>
      <xdr:colOff>3408045</xdr:colOff>
      <xdr:row>0</xdr:row>
      <xdr:rowOff>574675</xdr:rowOff>
    </xdr:to>
    <xdr:pic>
      <xdr:nvPicPr>
        <xdr:cNvPr id="9" name="image1.png">
          <a:extLst>
            <a:ext uri="{FF2B5EF4-FFF2-40B4-BE49-F238E27FC236}">
              <a16:creationId xmlns:a16="http://schemas.microsoft.com/office/drawing/2014/main" id="{18CD7DEA-9208-439D-BFCA-E26FEBDAE3FE}"/>
            </a:ext>
          </a:extLst>
        </xdr:cNvPr>
        <xdr:cNvPicPr/>
      </xdr:nvPicPr>
      <xdr:blipFill>
        <a:blip xmlns:r="http://schemas.openxmlformats.org/officeDocument/2006/relationships" r:embed="rId2"/>
        <a:srcRect/>
        <a:stretch>
          <a:fillRect/>
        </a:stretch>
      </xdr:blipFill>
      <xdr:spPr>
        <a:xfrm>
          <a:off x="2371090" y="136525"/>
          <a:ext cx="1050290" cy="438150"/>
        </a:xfrm>
        <a:prstGeom prst="rect">
          <a:avLst/>
        </a:prstGeom>
        <a:ln/>
      </xdr:spPr>
    </xdr:pic>
    <xdr:clientData/>
  </xdr:twoCellAnchor>
  <xdr:twoCellAnchor editAs="oneCell">
    <xdr:from>
      <xdr:col>0</xdr:col>
      <xdr:colOff>3649345</xdr:colOff>
      <xdr:row>0</xdr:row>
      <xdr:rowOff>0</xdr:rowOff>
    </xdr:from>
    <xdr:to>
      <xdr:col>0</xdr:col>
      <xdr:colOff>4361815</xdr:colOff>
      <xdr:row>0</xdr:row>
      <xdr:rowOff>742950</xdr:rowOff>
    </xdr:to>
    <xdr:pic>
      <xdr:nvPicPr>
        <xdr:cNvPr id="10" name="Picture 9" descr="Logo, company name&#10;&#10;Description automatically generated">
          <a:extLst>
            <a:ext uri="{FF2B5EF4-FFF2-40B4-BE49-F238E27FC236}">
              <a16:creationId xmlns:a16="http://schemas.microsoft.com/office/drawing/2014/main" id="{2BE5AB1B-344A-413C-A115-911C1B377AEA}"/>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649345" y="0"/>
          <a:ext cx="725805" cy="739140"/>
        </a:xfrm>
        <a:prstGeom prst="rect">
          <a:avLst/>
        </a:prstGeom>
      </xdr:spPr>
    </xdr:pic>
    <xdr:clientData/>
  </xdr:twoCellAnchor>
  <xdr:twoCellAnchor editAs="oneCell">
    <xdr:from>
      <xdr:col>0</xdr:col>
      <xdr:colOff>4525645</xdr:colOff>
      <xdr:row>0</xdr:row>
      <xdr:rowOff>208280</xdr:rowOff>
    </xdr:from>
    <xdr:to>
      <xdr:col>0</xdr:col>
      <xdr:colOff>5317490</xdr:colOff>
      <xdr:row>0</xdr:row>
      <xdr:rowOff>497840</xdr:rowOff>
    </xdr:to>
    <xdr:pic>
      <xdr:nvPicPr>
        <xdr:cNvPr id="11" name="Picture 10" descr="A picture containing icon&#10;&#10;Description automatically generated">
          <a:extLst>
            <a:ext uri="{FF2B5EF4-FFF2-40B4-BE49-F238E27FC236}">
              <a16:creationId xmlns:a16="http://schemas.microsoft.com/office/drawing/2014/main" id="{065AF028-88DD-46BC-BBB3-A6B92FCD1FEB}"/>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525645" y="208280"/>
          <a:ext cx="795655" cy="289560"/>
        </a:xfrm>
        <a:prstGeom prst="rect">
          <a:avLst/>
        </a:prstGeom>
      </xdr:spPr>
    </xdr:pic>
    <xdr:clientData/>
  </xdr:twoCellAnchor>
  <xdr:twoCellAnchor editAs="oneCell">
    <xdr:from>
      <xdr:col>0</xdr:col>
      <xdr:colOff>5478145</xdr:colOff>
      <xdr:row>0</xdr:row>
      <xdr:rowOff>114300</xdr:rowOff>
    </xdr:from>
    <xdr:to>
      <xdr:col>0</xdr:col>
      <xdr:colOff>6304915</xdr:colOff>
      <xdr:row>0</xdr:row>
      <xdr:rowOff>629920</xdr:rowOff>
    </xdr:to>
    <xdr:pic>
      <xdr:nvPicPr>
        <xdr:cNvPr id="12" name="Picture 11" descr="A picture containing logo&#10;&#10;Description automatically generated">
          <a:extLst>
            <a:ext uri="{FF2B5EF4-FFF2-40B4-BE49-F238E27FC236}">
              <a16:creationId xmlns:a16="http://schemas.microsoft.com/office/drawing/2014/main" id="{9DE6381B-0899-4BB6-9ADC-6E20F7745F1E}"/>
            </a:ext>
          </a:extLst>
        </xdr:cNvPr>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5478145" y="114300"/>
          <a:ext cx="840105" cy="511810"/>
        </a:xfrm>
        <a:prstGeom prst="rect">
          <a:avLst/>
        </a:prstGeom>
      </xdr:spPr>
    </xdr:pic>
    <xdr:clientData/>
  </xdr:twoCellAnchor>
  <xdr:twoCellAnchor editAs="oneCell">
    <xdr:from>
      <xdr:col>0</xdr:col>
      <xdr:colOff>373380</xdr:colOff>
      <xdr:row>3</xdr:row>
      <xdr:rowOff>160020</xdr:rowOff>
    </xdr:from>
    <xdr:to>
      <xdr:col>0</xdr:col>
      <xdr:colOff>1283970</xdr:colOff>
      <xdr:row>5</xdr:row>
      <xdr:rowOff>19050</xdr:rowOff>
    </xdr:to>
    <xdr:pic>
      <xdr:nvPicPr>
        <xdr:cNvPr id="14" name="Graphic 13" descr="Research">
          <a:extLst>
            <a:ext uri="{FF2B5EF4-FFF2-40B4-BE49-F238E27FC236}">
              <a16:creationId xmlns:a16="http://schemas.microsoft.com/office/drawing/2014/main" id="{726758B4-19DA-4FA8-8AEF-4A05EEB48E0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373380" y="2606040"/>
          <a:ext cx="914400" cy="902970"/>
        </a:xfrm>
        <a:prstGeom prst="rect">
          <a:avLst/>
        </a:prstGeom>
      </xdr:spPr>
    </xdr:pic>
    <xdr:clientData/>
  </xdr:twoCellAnchor>
  <xdr:twoCellAnchor editAs="oneCell">
    <xdr:from>
      <xdr:col>1</xdr:col>
      <xdr:colOff>99060</xdr:colOff>
      <xdr:row>15</xdr:row>
      <xdr:rowOff>30480</xdr:rowOff>
    </xdr:from>
    <xdr:to>
      <xdr:col>2</xdr:col>
      <xdr:colOff>63165</xdr:colOff>
      <xdr:row>17</xdr:row>
      <xdr:rowOff>316530</xdr:rowOff>
    </xdr:to>
    <xdr:pic>
      <xdr:nvPicPr>
        <xdr:cNvPr id="16" name="Graphic 15" descr="Scales of justice">
          <a:extLst>
            <a:ext uri="{FF2B5EF4-FFF2-40B4-BE49-F238E27FC236}">
              <a16:creationId xmlns:a16="http://schemas.microsoft.com/office/drawing/2014/main" id="{3E3FF831-11D6-4D19-A4BE-A472FCAF0CA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 uri="{96DAC541-7B7A-43D3-8B79-37D633B846F1}">
              <asvg:svgBlip xmlns:asvg="http://schemas.microsoft.com/office/drawing/2016/SVG/main" xmlns="" r:embed="rId9"/>
            </a:ext>
          </a:extLst>
        </a:blip>
        <a:stretch>
          <a:fillRect/>
        </a:stretch>
      </xdr:blipFill>
      <xdr:spPr>
        <a:xfrm>
          <a:off x="8755380" y="6606540"/>
          <a:ext cx="638475" cy="648000"/>
        </a:xfrm>
        <a:prstGeom prst="rect">
          <a:avLst/>
        </a:prstGeom>
      </xdr:spPr>
    </xdr:pic>
    <xdr:clientData/>
  </xdr:twoCellAnchor>
  <xdr:twoCellAnchor editAs="oneCell">
    <xdr:from>
      <xdr:col>1</xdr:col>
      <xdr:colOff>144780</xdr:colOff>
      <xdr:row>17</xdr:row>
      <xdr:rowOff>381000</xdr:rowOff>
    </xdr:from>
    <xdr:to>
      <xdr:col>2</xdr:col>
      <xdr:colOff>112695</xdr:colOff>
      <xdr:row>18</xdr:row>
      <xdr:rowOff>609900</xdr:rowOff>
    </xdr:to>
    <xdr:pic>
      <xdr:nvPicPr>
        <xdr:cNvPr id="18" name="Graphic 17" descr="Piggy Bank">
          <a:extLst>
            <a:ext uri="{FF2B5EF4-FFF2-40B4-BE49-F238E27FC236}">
              <a16:creationId xmlns:a16="http://schemas.microsoft.com/office/drawing/2014/main" id="{C131785A-CB53-401E-B46A-B286DA35B111}"/>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 uri="{96DAC541-7B7A-43D3-8B79-37D633B846F1}">
              <asvg:svgBlip xmlns:asvg="http://schemas.microsoft.com/office/drawing/2016/SVG/main" xmlns="" r:embed="rId11"/>
            </a:ext>
          </a:extLst>
        </a:blip>
        <a:stretch>
          <a:fillRect/>
        </a:stretch>
      </xdr:blipFill>
      <xdr:spPr>
        <a:xfrm>
          <a:off x="8801100" y="7322820"/>
          <a:ext cx="638475" cy="648000"/>
        </a:xfrm>
        <a:prstGeom prst="rect">
          <a:avLst/>
        </a:prstGeom>
      </xdr:spPr>
    </xdr:pic>
    <xdr:clientData/>
  </xdr:twoCellAnchor>
  <xdr:twoCellAnchor editAs="oneCell">
    <xdr:from>
      <xdr:col>1</xdr:col>
      <xdr:colOff>114300</xdr:colOff>
      <xdr:row>18</xdr:row>
      <xdr:rowOff>624840</xdr:rowOff>
    </xdr:from>
    <xdr:to>
      <xdr:col>2</xdr:col>
      <xdr:colOff>91740</xdr:colOff>
      <xdr:row>19</xdr:row>
      <xdr:rowOff>636570</xdr:rowOff>
    </xdr:to>
    <xdr:pic>
      <xdr:nvPicPr>
        <xdr:cNvPr id="20" name="Graphic 19" descr="Gavel">
          <a:extLst>
            <a:ext uri="{FF2B5EF4-FFF2-40B4-BE49-F238E27FC236}">
              <a16:creationId xmlns:a16="http://schemas.microsoft.com/office/drawing/2014/main" id="{A9B9B460-ABC2-4D9E-B6FC-57962379CDF5}"/>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 uri="{96DAC541-7B7A-43D3-8B79-37D633B846F1}">
              <asvg:svgBlip xmlns:asvg="http://schemas.microsoft.com/office/drawing/2016/SVG/main" xmlns="" r:embed="rId13"/>
            </a:ext>
          </a:extLst>
        </a:blip>
        <a:stretch>
          <a:fillRect/>
        </a:stretch>
      </xdr:blipFill>
      <xdr:spPr>
        <a:xfrm>
          <a:off x="8770620" y="7985760"/>
          <a:ext cx="648000" cy="648000"/>
        </a:xfrm>
        <a:prstGeom prst="rect">
          <a:avLst/>
        </a:prstGeom>
      </xdr:spPr>
    </xdr:pic>
    <xdr:clientData/>
  </xdr:twoCellAnchor>
  <xdr:twoCellAnchor editAs="oneCell">
    <xdr:from>
      <xdr:col>0</xdr:col>
      <xdr:colOff>3276599</xdr:colOff>
      <xdr:row>1</xdr:row>
      <xdr:rowOff>9524</xdr:rowOff>
    </xdr:from>
    <xdr:to>
      <xdr:col>0</xdr:col>
      <xdr:colOff>4447639</xdr:colOff>
      <xdr:row>1</xdr:row>
      <xdr:rowOff>798194</xdr:rowOff>
    </xdr:to>
    <xdr:pic>
      <xdr:nvPicPr>
        <xdr:cNvPr id="15" name="Picture 14">
          <a:extLst>
            <a:ext uri="{FF2B5EF4-FFF2-40B4-BE49-F238E27FC236}">
              <a16:creationId xmlns:a16="http://schemas.microsoft.com/office/drawing/2014/main" id="{326B7FA1-7E72-4D5B-89D4-83507BACE4AA}"/>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276599" y="819149"/>
          <a:ext cx="1171040" cy="7886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1935480</xdr:colOff>
      <xdr:row>2</xdr:row>
      <xdr:rowOff>228600</xdr:rowOff>
    </xdr:from>
    <xdr:to>
      <xdr:col>0</xdr:col>
      <xdr:colOff>2583480</xdr:colOff>
      <xdr:row>4</xdr:row>
      <xdr:rowOff>6015</xdr:rowOff>
    </xdr:to>
    <xdr:pic>
      <xdr:nvPicPr>
        <xdr:cNvPr id="2" name="Graphic 1" descr="Projector screen">
          <a:extLst>
            <a:ext uri="{FF2B5EF4-FFF2-40B4-BE49-F238E27FC236}">
              <a16:creationId xmlns:a16="http://schemas.microsoft.com/office/drawing/2014/main" id="{D74103AB-DDE2-4E19-884E-2BAB59ABC8F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1935480" y="960120"/>
          <a:ext cx="648000" cy="638475"/>
        </a:xfrm>
        <a:prstGeom prst="rect">
          <a:avLst/>
        </a:prstGeom>
      </xdr:spPr>
    </xdr:pic>
    <xdr:clientData/>
  </xdr:twoCellAnchor>
  <xdr:twoCellAnchor editAs="oneCell">
    <xdr:from>
      <xdr:col>0</xdr:col>
      <xdr:colOff>6278880</xdr:colOff>
      <xdr:row>4</xdr:row>
      <xdr:rowOff>0</xdr:rowOff>
    </xdr:from>
    <xdr:to>
      <xdr:col>0</xdr:col>
      <xdr:colOff>6926880</xdr:colOff>
      <xdr:row>5</xdr:row>
      <xdr:rowOff>28875</xdr:rowOff>
    </xdr:to>
    <xdr:pic>
      <xdr:nvPicPr>
        <xdr:cNvPr id="3" name="Graphic 2" descr="Group brainstorm">
          <a:extLst>
            <a:ext uri="{FF2B5EF4-FFF2-40B4-BE49-F238E27FC236}">
              <a16:creationId xmlns:a16="http://schemas.microsoft.com/office/drawing/2014/main" id="{62AF7D6A-66EA-4C85-8BC9-DB92012EB3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xmlns="" r:embed="rId4"/>
            </a:ext>
          </a:extLst>
        </a:blip>
        <a:stretch>
          <a:fillRect/>
        </a:stretch>
      </xdr:blipFill>
      <xdr:spPr>
        <a:xfrm>
          <a:off x="6278880" y="1592580"/>
          <a:ext cx="648000" cy="638475"/>
        </a:xfrm>
        <a:prstGeom prst="rect">
          <a:avLst/>
        </a:prstGeom>
      </xdr:spPr>
    </xdr:pic>
    <xdr:clientData/>
  </xdr:twoCellAnchor>
  <xdr:twoCellAnchor editAs="oneCell">
    <xdr:from>
      <xdr:col>0</xdr:col>
      <xdr:colOff>1859280</xdr:colOff>
      <xdr:row>5</xdr:row>
      <xdr:rowOff>30480</xdr:rowOff>
    </xdr:from>
    <xdr:to>
      <xdr:col>0</xdr:col>
      <xdr:colOff>2507280</xdr:colOff>
      <xdr:row>6</xdr:row>
      <xdr:rowOff>59355</xdr:rowOff>
    </xdr:to>
    <xdr:pic>
      <xdr:nvPicPr>
        <xdr:cNvPr id="5" name="Graphic 4" descr="Captain">
          <a:extLst>
            <a:ext uri="{FF2B5EF4-FFF2-40B4-BE49-F238E27FC236}">
              <a16:creationId xmlns:a16="http://schemas.microsoft.com/office/drawing/2014/main" id="{6B62B5A7-2FCE-47B8-BA50-E32F33F63ED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xmlns="" r:embed="rId6"/>
            </a:ext>
          </a:extLst>
        </a:blip>
        <a:stretch>
          <a:fillRect/>
        </a:stretch>
      </xdr:blipFill>
      <xdr:spPr>
        <a:xfrm>
          <a:off x="1859280" y="2232660"/>
          <a:ext cx="648000" cy="638475"/>
        </a:xfrm>
        <a:prstGeom prst="rect">
          <a:avLst/>
        </a:prstGeom>
      </xdr:spPr>
    </xdr:pic>
    <xdr:clientData/>
  </xdr:twoCellAnchor>
  <xdr:twoCellAnchor editAs="oneCell">
    <xdr:from>
      <xdr:col>0</xdr:col>
      <xdr:colOff>6179820</xdr:colOff>
      <xdr:row>5</xdr:row>
      <xdr:rowOff>571500</xdr:rowOff>
    </xdr:from>
    <xdr:to>
      <xdr:col>0</xdr:col>
      <xdr:colOff>6839181</xdr:colOff>
      <xdr:row>7</xdr:row>
      <xdr:rowOff>6015</xdr:rowOff>
    </xdr:to>
    <xdr:pic>
      <xdr:nvPicPr>
        <xdr:cNvPr id="6" name="Graphic 5" descr="Megaphone">
          <a:extLst>
            <a:ext uri="{FF2B5EF4-FFF2-40B4-BE49-F238E27FC236}">
              <a16:creationId xmlns:a16="http://schemas.microsoft.com/office/drawing/2014/main" id="{F1E4803D-95F0-4A2E-ABE4-0C90FF3C7BF7}"/>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xmlns="" r:embed="rId8"/>
            </a:ext>
          </a:extLst>
        </a:blip>
        <a:stretch>
          <a:fillRect/>
        </a:stretch>
      </xdr:blipFill>
      <xdr:spPr>
        <a:xfrm>
          <a:off x="6179820" y="2773680"/>
          <a:ext cx="659361" cy="653715"/>
        </a:xfrm>
        <a:prstGeom prst="rect">
          <a:avLst/>
        </a:prstGeom>
      </xdr:spPr>
    </xdr:pic>
    <xdr:clientData/>
  </xdr:twoCellAnchor>
  <xdr:twoCellAnchor editAs="oneCell">
    <xdr:from>
      <xdr:col>0</xdr:col>
      <xdr:colOff>1813560</xdr:colOff>
      <xdr:row>7</xdr:row>
      <xdr:rowOff>0</xdr:rowOff>
    </xdr:from>
    <xdr:to>
      <xdr:col>0</xdr:col>
      <xdr:colOff>2448673</xdr:colOff>
      <xdr:row>8</xdr:row>
      <xdr:rowOff>38400</xdr:rowOff>
    </xdr:to>
    <xdr:pic>
      <xdr:nvPicPr>
        <xdr:cNvPr id="7" name="Graphic 6" descr="Connections">
          <a:extLst>
            <a:ext uri="{FF2B5EF4-FFF2-40B4-BE49-F238E27FC236}">
              <a16:creationId xmlns:a16="http://schemas.microsoft.com/office/drawing/2014/main" id="{CC5C8953-8399-411C-A40A-356956E8494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xmlns="" r:embed="rId10"/>
            </a:ext>
          </a:extLst>
        </a:blip>
        <a:stretch>
          <a:fillRect/>
        </a:stretch>
      </xdr:blipFill>
      <xdr:spPr>
        <a:xfrm>
          <a:off x="1813560" y="3421380"/>
          <a:ext cx="635113" cy="648000"/>
        </a:xfrm>
        <a:prstGeom prst="rect">
          <a:avLst/>
        </a:prstGeom>
      </xdr:spPr>
    </xdr:pic>
    <xdr:clientData/>
  </xdr:twoCellAnchor>
  <xdr:twoCellAnchor editAs="oneCell">
    <xdr:from>
      <xdr:col>0</xdr:col>
      <xdr:colOff>2636520</xdr:colOff>
      <xdr:row>12</xdr:row>
      <xdr:rowOff>106680</xdr:rowOff>
    </xdr:from>
    <xdr:to>
      <xdr:col>0</xdr:col>
      <xdr:colOff>3284520</xdr:colOff>
      <xdr:row>14</xdr:row>
      <xdr:rowOff>335580</xdr:rowOff>
    </xdr:to>
    <xdr:pic>
      <xdr:nvPicPr>
        <xdr:cNvPr id="9" name="Graphic 8" descr="Help">
          <a:extLst>
            <a:ext uri="{FF2B5EF4-FFF2-40B4-BE49-F238E27FC236}">
              <a16:creationId xmlns:a16="http://schemas.microsoft.com/office/drawing/2014/main" id="{86AF8AAE-D82D-457A-8506-FAFBC8BB57F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xmlns="" r:embed="rId12"/>
            </a:ext>
          </a:extLst>
        </a:blip>
        <a:stretch>
          <a:fillRect/>
        </a:stretch>
      </xdr:blipFill>
      <xdr:spPr>
        <a:xfrm>
          <a:off x="2636520" y="5532120"/>
          <a:ext cx="648000" cy="648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381000</xdr:colOff>
      <xdr:row>0</xdr:row>
      <xdr:rowOff>0</xdr:rowOff>
    </xdr:from>
    <xdr:to>
      <xdr:col>0</xdr:col>
      <xdr:colOff>1099095</xdr:colOff>
      <xdr:row>0</xdr:row>
      <xdr:rowOff>718095</xdr:rowOff>
    </xdr:to>
    <xdr:pic>
      <xdr:nvPicPr>
        <xdr:cNvPr id="2" name="Graphic 1" descr="Books">
          <a:extLst>
            <a:ext uri="{FF2B5EF4-FFF2-40B4-BE49-F238E27FC236}">
              <a16:creationId xmlns:a16="http://schemas.microsoft.com/office/drawing/2014/main" id="{34244D21-2DE6-4A71-8F1F-2BDFEB6FC8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381000" y="0"/>
          <a:ext cx="718095" cy="718095"/>
        </a:xfrm>
        <a:prstGeom prst="rect">
          <a:avLst/>
        </a:prstGeom>
      </xdr:spPr>
    </xdr:pic>
    <xdr:clientData/>
  </xdr:twoCellAnchor>
  <xdr:twoCellAnchor editAs="oneCell">
    <xdr:from>
      <xdr:col>2</xdr:col>
      <xdr:colOff>693420</xdr:colOff>
      <xdr:row>0</xdr:row>
      <xdr:rowOff>15240</xdr:rowOff>
    </xdr:from>
    <xdr:to>
      <xdr:col>2</xdr:col>
      <xdr:colOff>1421040</xdr:colOff>
      <xdr:row>1</xdr:row>
      <xdr:rowOff>9435</xdr:rowOff>
    </xdr:to>
    <xdr:pic>
      <xdr:nvPicPr>
        <xdr:cNvPr id="4" name="Graphic 3" descr="Internet">
          <a:extLst>
            <a:ext uri="{FF2B5EF4-FFF2-40B4-BE49-F238E27FC236}">
              <a16:creationId xmlns:a16="http://schemas.microsoft.com/office/drawing/2014/main" id="{238A9B38-62C1-4CD0-B002-B3CD88DB6FF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xmlns="" r:embed="rId4"/>
            </a:ext>
          </a:extLst>
        </a:blip>
        <a:stretch>
          <a:fillRect/>
        </a:stretch>
      </xdr:blipFill>
      <xdr:spPr>
        <a:xfrm>
          <a:off x="7741920" y="15240"/>
          <a:ext cx="727620" cy="7180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cavaria.be/woordenlijst" TargetMode="External"/><Relationship Id="rId2" Type="http://schemas.openxmlformats.org/officeDocument/2006/relationships/hyperlink" Target="https://werk.belgie.be/nl/themas/welzijn-op-het-werk" TargetMode="External"/><Relationship Id="rId1" Type="http://schemas.openxmlformats.org/officeDocument/2006/relationships/hyperlink" Target="https://www.ubsbusiness.nl/kennisbank/hr-beleid/" TargetMode="External"/><Relationship Id="rId5" Type="http://schemas.openxmlformats.org/officeDocument/2006/relationships/drawing" Target="../drawings/drawing3.xml"/><Relationship Id="rId4"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22"/>
  <sheetViews>
    <sheetView showGridLines="0" tabSelected="1" topLeftCell="A4" workbookViewId="0">
      <selection activeCell="D5" sqref="D5"/>
    </sheetView>
  </sheetViews>
  <sheetFormatPr defaultRowHeight="14.5" x14ac:dyDescent="0.35"/>
  <cols>
    <col min="1" max="1" width="113.58203125" customWidth="1"/>
  </cols>
  <sheetData>
    <row r="1" spans="1:1" ht="63.65" customHeight="1" x14ac:dyDescent="0.35"/>
    <row r="2" spans="1:1" ht="76.25" customHeight="1" x14ac:dyDescent="0.35"/>
    <row r="3" spans="1:1" ht="52.75" customHeight="1" x14ac:dyDescent="0.35">
      <c r="A3" s="7" t="s">
        <v>389</v>
      </c>
    </row>
    <row r="4" spans="1:1" s="3" customFormat="1" ht="64.25" customHeight="1" x14ac:dyDescent="0.35">
      <c r="A4" s="2" t="s">
        <v>6</v>
      </c>
    </row>
    <row r="5" spans="1:1" s="3" customFormat="1" ht="18.5" x14ac:dyDescent="0.35">
      <c r="A5" s="4" t="s">
        <v>7</v>
      </c>
    </row>
    <row r="6" spans="1:1" s="3" customFormat="1" x14ac:dyDescent="0.35"/>
    <row r="7" spans="1:1" s="3" customFormat="1" x14ac:dyDescent="0.35"/>
    <row r="8" spans="1:1" s="3" customFormat="1" ht="58" x14ac:dyDescent="0.35">
      <c r="A8" s="5" t="s">
        <v>382</v>
      </c>
    </row>
    <row r="9" spans="1:1" s="3" customFormat="1" ht="7.75" customHeight="1" x14ac:dyDescent="0.35">
      <c r="A9" s="5"/>
    </row>
    <row r="10" spans="1:1" s="3" customFormat="1" ht="29" x14ac:dyDescent="0.35">
      <c r="A10" s="5" t="s">
        <v>8</v>
      </c>
    </row>
    <row r="11" spans="1:1" s="3" customFormat="1" ht="6.65" customHeight="1" x14ac:dyDescent="0.35">
      <c r="A11" s="5"/>
    </row>
    <row r="12" spans="1:1" s="3" customFormat="1" ht="43.5" x14ac:dyDescent="0.35">
      <c r="A12" s="5" t="s">
        <v>9</v>
      </c>
    </row>
    <row r="13" spans="1:1" ht="7.25" customHeight="1" x14ac:dyDescent="0.35"/>
    <row r="14" spans="1:1" ht="58" x14ac:dyDescent="0.35">
      <c r="A14" s="5" t="s">
        <v>10</v>
      </c>
    </row>
    <row r="15" spans="1:1" ht="5.4" customHeight="1" x14ac:dyDescent="0.35"/>
    <row r="16" spans="1:1" x14ac:dyDescent="0.35">
      <c r="A16" t="s">
        <v>11</v>
      </c>
    </row>
    <row r="18" spans="1:1" ht="33" customHeight="1" x14ac:dyDescent="0.35">
      <c r="A18" s="32" t="s">
        <v>12</v>
      </c>
    </row>
    <row r="19" spans="1:1" s="8" customFormat="1" ht="49.75" customHeight="1" x14ac:dyDescent="0.35">
      <c r="A19" s="6" t="s">
        <v>13</v>
      </c>
    </row>
    <row r="20" spans="1:1" ht="62.4" customHeight="1" x14ac:dyDescent="0.35">
      <c r="A20" s="6" t="s">
        <v>46</v>
      </c>
    </row>
    <row r="22" spans="1:1" x14ac:dyDescent="0.35">
      <c r="A22" s="30" t="s">
        <v>14</v>
      </c>
    </row>
  </sheetData>
  <hyperlinks>
    <hyperlink ref="A22" location="Instructions!A1" display="Click here to go to the instructions to get started with the scan."/>
  </hyperlinks>
  <pageMargins left="0.7" right="0.7" top="0.75" bottom="0.75" header="0.3" footer="0.3"/>
  <pageSetup paperSize="9"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C20"/>
  <sheetViews>
    <sheetView topLeftCell="A7" workbookViewId="0">
      <selection activeCell="A7" sqref="A7"/>
    </sheetView>
  </sheetViews>
  <sheetFormatPr defaultRowHeight="14.5" x14ac:dyDescent="0.35"/>
  <cols>
    <col min="1" max="1" width="22.08203125" customWidth="1"/>
    <col min="2" max="2" width="70.4140625" customWidth="1"/>
    <col min="3" max="3" width="56.5" bestFit="1" customWidth="1"/>
  </cols>
  <sheetData>
    <row r="1" spans="1:3" ht="57" customHeight="1" x14ac:dyDescent="0.35">
      <c r="B1" s="25" t="s">
        <v>39</v>
      </c>
      <c r="C1" s="25" t="s">
        <v>30</v>
      </c>
    </row>
    <row r="2" spans="1:3" ht="29" x14ac:dyDescent="0.35">
      <c r="A2" s="25" t="s">
        <v>40</v>
      </c>
      <c r="B2" s="32" t="s">
        <v>41</v>
      </c>
      <c r="C2" s="31"/>
    </row>
    <row r="3" spans="1:3" ht="43.5" x14ac:dyDescent="0.35">
      <c r="A3" s="26" t="s">
        <v>49</v>
      </c>
      <c r="B3" s="32" t="s">
        <v>51</v>
      </c>
      <c r="C3" s="31" t="s">
        <v>50</v>
      </c>
    </row>
    <row r="4" spans="1:3" ht="116" x14ac:dyDescent="0.35">
      <c r="A4" s="25" t="s">
        <v>55</v>
      </c>
      <c r="B4" s="32" t="s">
        <v>57</v>
      </c>
      <c r="C4" s="31" t="s">
        <v>56</v>
      </c>
    </row>
    <row r="5" spans="1:3" ht="43.5" x14ac:dyDescent="0.35">
      <c r="A5" s="25" t="s">
        <v>62</v>
      </c>
      <c r="B5" s="32" t="s">
        <v>63</v>
      </c>
      <c r="C5" s="31"/>
    </row>
    <row r="6" spans="1:3" ht="46.75" customHeight="1" x14ac:dyDescent="0.35">
      <c r="A6" s="25" t="s">
        <v>1</v>
      </c>
      <c r="B6" s="1" t="s">
        <v>70</v>
      </c>
      <c r="C6" s="31" t="s">
        <v>71</v>
      </c>
    </row>
    <row r="7" spans="1:3" ht="58" x14ac:dyDescent="0.35">
      <c r="A7" s="25" t="s">
        <v>105</v>
      </c>
      <c r="B7" s="1" t="s">
        <v>106</v>
      </c>
      <c r="C7" s="31"/>
    </row>
    <row r="8" spans="1:3" x14ac:dyDescent="0.35">
      <c r="A8" s="25" t="s">
        <v>114</v>
      </c>
      <c r="B8" s="1" t="s">
        <v>116</v>
      </c>
      <c r="C8" s="31" t="s">
        <v>115</v>
      </c>
    </row>
    <row r="9" spans="1:3" ht="43.5" x14ac:dyDescent="0.35">
      <c r="A9" s="25" t="s">
        <v>2</v>
      </c>
      <c r="B9" s="1" t="s">
        <v>127</v>
      </c>
      <c r="C9" s="31" t="s">
        <v>129</v>
      </c>
    </row>
    <row r="10" spans="1:3" ht="29" x14ac:dyDescent="0.35">
      <c r="A10" s="25" t="s">
        <v>125</v>
      </c>
      <c r="B10" s="1" t="s">
        <v>128</v>
      </c>
      <c r="C10" s="31" t="s">
        <v>129</v>
      </c>
    </row>
    <row r="11" spans="1:3" ht="43.5" x14ac:dyDescent="0.35">
      <c r="A11" s="25" t="s">
        <v>230</v>
      </c>
      <c r="B11" s="1" t="s">
        <v>231</v>
      </c>
    </row>
    <row r="12" spans="1:3" ht="58" x14ac:dyDescent="0.35">
      <c r="A12" s="25" t="s">
        <v>3</v>
      </c>
      <c r="B12" s="1" t="s">
        <v>72</v>
      </c>
      <c r="C12" s="31" t="s">
        <v>73</v>
      </c>
    </row>
    <row r="13" spans="1:3" ht="72.5" x14ac:dyDescent="0.35">
      <c r="A13" s="25" t="s">
        <v>233</v>
      </c>
      <c r="B13" s="1" t="s">
        <v>74</v>
      </c>
      <c r="C13" s="31" t="s">
        <v>75</v>
      </c>
    </row>
    <row r="14" spans="1:3" ht="76.75" customHeight="1" x14ac:dyDescent="0.35">
      <c r="A14" s="25" t="s">
        <v>4</v>
      </c>
      <c r="B14" s="1" t="s">
        <v>271</v>
      </c>
    </row>
    <row r="15" spans="1:3" ht="58" x14ac:dyDescent="0.35">
      <c r="A15" s="25" t="s">
        <v>5</v>
      </c>
      <c r="B15" s="1" t="s">
        <v>272</v>
      </c>
    </row>
    <row r="16" spans="1:3" ht="48.65" customHeight="1" x14ac:dyDescent="0.35">
      <c r="A16" s="25" t="s">
        <v>352</v>
      </c>
      <c r="B16" s="34" t="s">
        <v>349</v>
      </c>
      <c r="C16" s="31" t="s">
        <v>350</v>
      </c>
    </row>
    <row r="17" spans="1:2" ht="159.5" x14ac:dyDescent="0.35">
      <c r="A17" s="25" t="s">
        <v>353</v>
      </c>
      <c r="B17" s="34" t="s">
        <v>357</v>
      </c>
    </row>
    <row r="20" spans="1:2" x14ac:dyDescent="0.35">
      <c r="B20" t="s">
        <v>356</v>
      </c>
    </row>
  </sheetData>
  <hyperlinks>
    <hyperlink ref="C3" r:id="rId1" display="https://www.ubsbusiness.nl/kennisbank/hr-beleid/"/>
    <hyperlink ref="C4" r:id="rId2" display="https://werk.belgie.be/nl/themas/welzijn-op-het-werk"/>
    <hyperlink ref="C6" r:id="rId3" display="https://cavaria.be/woordenlijst"/>
  </hyperlinks>
  <pageMargins left="0.7" right="0.7" top="0.75" bottom="0.75" header="0.3" footer="0.3"/>
  <pageSetup paperSize="9"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15"/>
  <sheetViews>
    <sheetView showGridLines="0" topLeftCell="A7" workbookViewId="0">
      <selection activeCell="A4" sqref="A4"/>
    </sheetView>
  </sheetViews>
  <sheetFormatPr defaultRowHeight="14.5" x14ac:dyDescent="0.35"/>
  <cols>
    <col min="1" max="1" width="114.5" customWidth="1"/>
  </cols>
  <sheetData>
    <row r="1" spans="1:1" ht="43.5" x14ac:dyDescent="0.35">
      <c r="A1" s="1" t="s">
        <v>383</v>
      </c>
    </row>
    <row r="3" spans="1:1" ht="19.75" customHeight="1" x14ac:dyDescent="0.35">
      <c r="A3" s="8" t="s">
        <v>23</v>
      </c>
    </row>
    <row r="4" spans="1:1" s="90" customFormat="1" ht="48" customHeight="1" x14ac:dyDescent="0.35">
      <c r="A4" s="89" t="s">
        <v>18</v>
      </c>
    </row>
    <row r="5" spans="1:1" s="90" customFormat="1" ht="48" customHeight="1" x14ac:dyDescent="0.35">
      <c r="A5" s="91" t="s">
        <v>19</v>
      </c>
    </row>
    <row r="6" spans="1:1" s="90" customFormat="1" ht="48" customHeight="1" x14ac:dyDescent="0.35">
      <c r="A6" s="92" t="s">
        <v>20</v>
      </c>
    </row>
    <row r="7" spans="1:1" s="90" customFormat="1" ht="48" customHeight="1" x14ac:dyDescent="0.35">
      <c r="A7" s="93" t="s">
        <v>21</v>
      </c>
    </row>
    <row r="8" spans="1:1" s="90" customFormat="1" ht="48" customHeight="1" x14ac:dyDescent="0.35">
      <c r="A8" s="94" t="s">
        <v>22</v>
      </c>
    </row>
    <row r="10" spans="1:1" x14ac:dyDescent="0.35">
      <c r="A10" t="s">
        <v>24</v>
      </c>
    </row>
    <row r="11" spans="1:1" ht="32.4" customHeight="1" x14ac:dyDescent="0.35">
      <c r="A11" s="1" t="s">
        <v>25</v>
      </c>
    </row>
    <row r="12" spans="1:1" ht="48.65" customHeight="1" x14ac:dyDescent="0.35">
      <c r="A12" s="34" t="s">
        <v>26</v>
      </c>
    </row>
    <row r="14" spans="1:1" ht="18.649999999999999" customHeight="1" x14ac:dyDescent="0.35">
      <c r="A14" s="72" t="s">
        <v>27</v>
      </c>
    </row>
    <row r="15" spans="1:1" ht="188.5" x14ac:dyDescent="0.35">
      <c r="A15" s="34" t="s">
        <v>28</v>
      </c>
    </row>
  </sheetData>
  <hyperlinks>
    <hyperlink ref="A4" location="'1. General policy'!A1" display="   1. GENERAL POLICY"/>
    <hyperlink ref="A5" location="'2. Human resources policy'!A1" display="   2. HUMAN RESOURCES POLICY"/>
    <hyperlink ref="A6" location="'3. Leadership'!A1" display="   3. LEADERSHIP"/>
    <hyperlink ref="A7" location="'4. Internal &amp; external comm'!A1" display="   4. INTERNAL AND EXTERNAL COMMUNICTION"/>
    <hyperlink ref="A8" location="'5. Diversity networks'!A1" display="   5. DIVERSITY NETWORKS"/>
  </hyperlink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CCFFFF"/>
  </sheetPr>
  <dimension ref="A1:F21"/>
  <sheetViews>
    <sheetView showGridLines="0" zoomScaleNormal="100" workbookViewId="0">
      <pane ySplit="1" topLeftCell="A2" activePane="bottomLeft" state="frozen"/>
      <selection pane="bottomLeft" activeCell="B19" sqref="B19"/>
    </sheetView>
  </sheetViews>
  <sheetFormatPr defaultColWidth="8.83203125" defaultRowHeight="14.5" x14ac:dyDescent="0.35"/>
  <cols>
    <col min="1" max="1" width="65.58203125" style="3" customWidth="1"/>
    <col min="2" max="2" width="28.5" style="3" customWidth="1"/>
    <col min="3" max="3" width="19.9140625" style="3" customWidth="1"/>
    <col min="4" max="4" width="78.83203125" style="40" customWidth="1"/>
    <col min="5" max="6" width="34.4140625" style="88" customWidth="1"/>
    <col min="7" max="16384" width="8.83203125" style="3"/>
  </cols>
  <sheetData>
    <row r="1" spans="1:6" s="10" customFormat="1" x14ac:dyDescent="0.35">
      <c r="A1" s="9" t="s">
        <v>29</v>
      </c>
      <c r="B1" s="9" t="s">
        <v>30</v>
      </c>
      <c r="C1" s="9" t="s">
        <v>31</v>
      </c>
      <c r="D1" s="9" t="s">
        <v>0</v>
      </c>
      <c r="E1" s="85" t="s">
        <v>32</v>
      </c>
      <c r="F1" s="85" t="s">
        <v>33</v>
      </c>
    </row>
    <row r="2" spans="1:6" s="13" customFormat="1" x14ac:dyDescent="0.35">
      <c r="A2" s="38" t="s">
        <v>34</v>
      </c>
      <c r="B2" s="11"/>
      <c r="C2" s="12" t="s">
        <v>15</v>
      </c>
      <c r="D2" s="24" t="str">
        <f xml:space="preserve"> IF(C2='Drop down'!A1,Feedback!B1,IF(C2='Drop down'!A2,Feedback!B1, IF(C2='Drop down'!A3, "Feedback question 1")))</f>
        <v>Feedback question 1</v>
      </c>
      <c r="E2" s="24"/>
      <c r="F2" s="24"/>
    </row>
    <row r="3" spans="1:6" s="16" customFormat="1" x14ac:dyDescent="0.35">
      <c r="A3" s="14" t="s">
        <v>36</v>
      </c>
      <c r="B3" s="14"/>
      <c r="C3" s="15" t="s">
        <v>15</v>
      </c>
      <c r="D3" s="39" t="str">
        <f xml:space="preserve"> IF(C3='Drop down'!A1,Feedback!B2,IF(C3='Drop down'!A2,Feedback!B3, IF(C3='Drop down'!A3, "Feedback question 2")))</f>
        <v>Feedback question 2</v>
      </c>
      <c r="E3" s="86"/>
      <c r="F3" s="86"/>
    </row>
    <row r="4" spans="1:6" s="20" customFormat="1" ht="43.5" hidden="1" x14ac:dyDescent="0.35">
      <c r="A4" s="22" t="s">
        <v>37</v>
      </c>
      <c r="B4" s="18" t="s">
        <v>38</v>
      </c>
      <c r="C4" s="19" t="s">
        <v>15</v>
      </c>
      <c r="D4" s="21" t="str">
        <f xml:space="preserve"> IF(C4='Drop down'!A$1,Feedback!B4,IF(C4='Drop down'!A$2,Feedback!B5, IF(C4='Drop down'!A$3, "Feedback question 2.1")))</f>
        <v>Feedback question 2.1</v>
      </c>
      <c r="E4" s="21"/>
      <c r="F4" s="21"/>
    </row>
    <row r="5" spans="1:6" s="13" customFormat="1" ht="43.5" hidden="1" x14ac:dyDescent="0.35">
      <c r="A5" s="11" t="s">
        <v>48</v>
      </c>
      <c r="B5" s="23" t="s">
        <v>47</v>
      </c>
      <c r="C5" s="83" t="s">
        <v>15</v>
      </c>
      <c r="D5" s="24" t="str">
        <f xml:space="preserve"> IF(C5='Drop down'!A$1,Feedback!B6,IF(C5='Drop down'!A$2,Feedback!B7, IF(C5='Drop down'!A$3, "Feedback question 2.2")))</f>
        <v>Feedback question 2.2</v>
      </c>
      <c r="E5" s="24"/>
      <c r="F5" s="24"/>
    </row>
    <row r="6" spans="1:6" s="16" customFormat="1" ht="29" hidden="1" x14ac:dyDescent="0.35">
      <c r="A6" s="27" t="s">
        <v>53</v>
      </c>
      <c r="B6" s="28" t="s">
        <v>54</v>
      </c>
      <c r="C6" s="15" t="s">
        <v>15</v>
      </c>
      <c r="D6" s="17" t="str">
        <f xml:space="preserve"> IF(C6='Drop down'!A$1,Feedback!B8,IF(C6='Drop down'!A$2,Feedback!B9, IF(C6='Drop down'!A$3, "Feedback question 2.3")))</f>
        <v>Feedback question 2.3</v>
      </c>
      <c r="E6" s="86"/>
      <c r="F6" s="86"/>
    </row>
    <row r="7" spans="1:6" s="20" customFormat="1" ht="29" hidden="1" x14ac:dyDescent="0.35">
      <c r="A7" s="22" t="s">
        <v>60</v>
      </c>
      <c r="B7" s="18" t="s">
        <v>61</v>
      </c>
      <c r="C7" s="19" t="s">
        <v>15</v>
      </c>
      <c r="D7" s="22" t="str">
        <f xml:space="preserve"> IF(C7='Drop down'!A$1,Feedback!B10,IF(C7='Drop down'!A$2,Feedback!B11, IF(C7='Drop down'!A$3, "Feedback question 2.4")))</f>
        <v>Feedback question 2.4</v>
      </c>
      <c r="E7" s="21"/>
      <c r="F7" s="21"/>
    </row>
    <row r="8" spans="1:6" s="13" customFormat="1" ht="29" hidden="1" x14ac:dyDescent="0.35">
      <c r="A8" s="11" t="s">
        <v>68</v>
      </c>
      <c r="B8" s="23" t="s">
        <v>67</v>
      </c>
      <c r="C8" s="83" t="s">
        <v>15</v>
      </c>
      <c r="D8" s="24" t="str">
        <f xml:space="preserve"> IF(C8='Drop down'!A$1,Feedback!B12,IF(C8='Drop down'!A$2,Feedback!B13, IF(C8='Drop down'!A$3, "Feedback question 2.5")))</f>
        <v>Feedback question 2.5</v>
      </c>
      <c r="E8" s="24"/>
      <c r="F8" s="24"/>
    </row>
    <row r="9" spans="1:6" s="13" customFormat="1" ht="29" hidden="1" x14ac:dyDescent="0.35">
      <c r="A9" s="83"/>
      <c r="B9" s="23" t="s">
        <v>69</v>
      </c>
      <c r="C9" s="83"/>
      <c r="D9" s="24"/>
      <c r="E9" s="24"/>
      <c r="F9" s="24"/>
    </row>
    <row r="10" spans="1:6" s="20" customFormat="1" ht="29" x14ac:dyDescent="0.35">
      <c r="A10" s="22" t="s">
        <v>79</v>
      </c>
      <c r="C10" s="19" t="s">
        <v>15</v>
      </c>
      <c r="D10" s="22" t="str">
        <f xml:space="preserve"> IF(C10='Drop down'!A1,Feedback!B14,IF(C10='Drop down'!A2,Feedback!B15, IF(C10='Drop down'!A3, "Feedback question 3")))</f>
        <v>Feedback question 3</v>
      </c>
      <c r="E10" s="21"/>
      <c r="F10" s="21"/>
    </row>
    <row r="11" spans="1:6" s="13" customFormat="1" hidden="1" x14ac:dyDescent="0.35">
      <c r="A11" s="35" t="s">
        <v>82</v>
      </c>
      <c r="C11" s="83" t="s">
        <v>15</v>
      </c>
      <c r="D11" s="11" t="str">
        <f xml:space="preserve"> IF(C11='Drop down'!A1,Feedback!B16,IF(C11='Drop down'!A2,Feedback!B17, IF(C11='Drop down'!A3, "Feedback question 3.1")))</f>
        <v>Feedback question 3.1</v>
      </c>
      <c r="E11" s="24"/>
      <c r="F11" s="24"/>
    </row>
    <row r="12" spans="1:6" s="16" customFormat="1" hidden="1" x14ac:dyDescent="0.35">
      <c r="A12" s="14" t="s">
        <v>83</v>
      </c>
      <c r="C12" s="15" t="s">
        <v>15</v>
      </c>
      <c r="D12" s="27" t="str">
        <f xml:space="preserve"> IF(C12='Drop down'!A1,Feedback!B18,IF(C12='Drop down'!A2,Feedback!B19, IF(C12='Drop down'!A3, "Feedback question 3.2")))</f>
        <v>Feedback question 3.2</v>
      </c>
      <c r="E12" s="86"/>
      <c r="F12" s="86"/>
    </row>
    <row r="13" spans="1:6" s="20" customFormat="1" ht="43.5" hidden="1" x14ac:dyDescent="0.35">
      <c r="A13" s="22" t="s">
        <v>86</v>
      </c>
      <c r="C13" s="19" t="s">
        <v>15</v>
      </c>
      <c r="D13" s="22" t="str">
        <f xml:space="preserve"> IF(C13='Drop down'!A1,Feedback!B20,IF(C13='Drop down'!A2,Feedback!B21, IF(C13='Drop down'!A3, "Feedback question 3.3")))</f>
        <v>Feedback question 3.3</v>
      </c>
      <c r="E13" s="21"/>
      <c r="F13" s="21"/>
    </row>
    <row r="14" spans="1:6" s="35" customFormat="1" ht="43.5" hidden="1" x14ac:dyDescent="0.35">
      <c r="A14" s="11" t="s">
        <v>88</v>
      </c>
      <c r="C14" s="83" t="s">
        <v>15</v>
      </c>
      <c r="D14" s="11" t="str">
        <f xml:space="preserve"> IF(C14='Drop down'!A1,Feedback!B22,IF(C14='Drop down'!A2,Feedback!B23, IF(C14='Drop down'!A3, "Feedback question 3.3.1")))</f>
        <v>Feedback question 3.3.1</v>
      </c>
      <c r="E14" s="24"/>
      <c r="F14" s="24"/>
    </row>
    <row r="15" spans="1:6" s="16" customFormat="1" ht="29" hidden="1" x14ac:dyDescent="0.35">
      <c r="A15" s="27" t="s">
        <v>91</v>
      </c>
      <c r="C15" s="15" t="s">
        <v>15</v>
      </c>
      <c r="D15" s="27" t="str">
        <f xml:space="preserve"> IF(C15='Drop down'!A1,Feedback!B24,IF(C15='Drop down'!A2,Feedback!B25, IF(C15='Drop down'!A3, "Feedback question 3.3.2")))</f>
        <v>Feedback question 3.3.2</v>
      </c>
      <c r="E15" s="86"/>
      <c r="F15" s="86"/>
    </row>
    <row r="16" spans="1:6" s="37" customFormat="1" ht="29" hidden="1" x14ac:dyDescent="0.35">
      <c r="A16" s="95" t="s">
        <v>94</v>
      </c>
      <c r="B16" s="18"/>
      <c r="C16" s="19" t="s">
        <v>15</v>
      </c>
      <c r="D16" s="36" t="str">
        <f xml:space="preserve"> IF(C16='Drop down'!A1,Feedback!B26,IF(C16='Drop down'!A2,Feedback!B27, IF(C16='Drop down'!A3, "Feedback question 3.3.3")))</f>
        <v>Feedback question 3.3.3</v>
      </c>
      <c r="E16" s="87"/>
      <c r="F16" s="87"/>
    </row>
    <row r="17" spans="1:6" s="13" customFormat="1" ht="58" hidden="1" x14ac:dyDescent="0.35">
      <c r="A17" s="11" t="s">
        <v>97</v>
      </c>
      <c r="B17" s="23"/>
      <c r="C17" s="83" t="s">
        <v>15</v>
      </c>
      <c r="D17" s="11" t="str">
        <f xml:space="preserve"> IF(C17='Drop down'!A1,Feedback!B28,IF(C17='Drop down'!A2,Feedback!B29, IF(C17='Drop down'!A3, "Feedback question 3.3.4")))</f>
        <v>Feedback question 3.3.4</v>
      </c>
      <c r="E17" s="24"/>
      <c r="F17" s="24"/>
    </row>
    <row r="18" spans="1:6" s="16" customFormat="1" ht="130.5" x14ac:dyDescent="0.35">
      <c r="A18" s="27" t="s">
        <v>100</v>
      </c>
      <c r="C18" s="15" t="s">
        <v>15</v>
      </c>
      <c r="D18" s="27" t="str">
        <f xml:space="preserve"> IF(C18='Drop down'!A1,Feedback!B30,IF(C18='Drop down'!A2,Feedback!B31, IF(C18='Drop down'!A3, "Feedback question 4")))</f>
        <v>Feedback question 4</v>
      </c>
      <c r="E18" s="86"/>
      <c r="F18" s="86"/>
    </row>
    <row r="19" spans="1:6" s="13" customFormat="1" ht="72.5" x14ac:dyDescent="0.35">
      <c r="A19" s="11" t="s">
        <v>103</v>
      </c>
      <c r="B19" s="23" t="s">
        <v>104</v>
      </c>
      <c r="C19" s="83" t="s">
        <v>15</v>
      </c>
      <c r="D19" s="11" t="str">
        <f xml:space="preserve"> IF(C19='Drop down'!A1,Feedback!B32,IF(C19='Drop down'!A2,Feedback!B33, IF(C19='Drop down'!A3, "Feedback question 5")))</f>
        <v>Feedback question 5</v>
      </c>
      <c r="E19" s="24"/>
      <c r="F19" s="24"/>
    </row>
    <row r="20" spans="1:6" s="16" customFormat="1" ht="29" x14ac:dyDescent="0.35">
      <c r="A20" s="33" t="s">
        <v>109</v>
      </c>
      <c r="C20" s="15" t="s">
        <v>15</v>
      </c>
      <c r="D20" s="27" t="str">
        <f xml:space="preserve"> IF(C20='Drop down'!A1,Feedback!B34,IF(C20='Drop down'!A2,Feedback!B35, IF(C20='Drop down'!A3, "Feedback question 6")))</f>
        <v>Feedback question 6</v>
      </c>
      <c r="E20" s="86"/>
      <c r="F20" s="86"/>
    </row>
    <row r="21" spans="1:6" s="20" customFormat="1" ht="29" x14ac:dyDescent="0.35">
      <c r="A21" s="84" t="s">
        <v>112</v>
      </c>
      <c r="B21" s="18" t="s">
        <v>113</v>
      </c>
      <c r="C21" s="19" t="s">
        <v>15</v>
      </c>
      <c r="D21" s="22" t="str">
        <f xml:space="preserve"> IF(C21='Drop down'!A1,Feedback!B36,IF(C21='Drop down'!A2,Feedback!B37, IF(C21='Drop down'!A3, "Feedback question 7")))</f>
        <v>Feedback question 7</v>
      </c>
      <c r="E21" s="21"/>
      <c r="F21" s="21"/>
    </row>
  </sheetData>
  <hyperlinks>
    <hyperlink ref="B4" location="'Explanatory info'!A2" display="Click here for more information on mission / vision"/>
    <hyperlink ref="B5" location="'Explanatory info'!A3" display="Click here for more information on HR policy"/>
    <hyperlink ref="B6" location="'Explanatory info'!A4" display="Click here for more information on well-being policy"/>
    <hyperlink ref="B7" location="'Explanatory info'!A5" display="Click here for more information on diversity policy"/>
    <hyperlink ref="B8" location="'Explanatory info'!A6" display="Click here for more information on LGBTQI+ employees"/>
    <hyperlink ref="B19" location="'Explanatory info'!A7" display="Click here for more information on a tour of the organisation"/>
    <hyperlink ref="B21" location="'Explanatory info'!A8" display="Click here for more information on positive actions"/>
    <hyperlink ref="B9" location="'Explanatory info'!A14" display="Click here for more information on coming out and transition"/>
  </hyperlink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'Drop down'!$A$1:$A$3</xm:f>
          </x14:formula1>
          <xm:sqref>C2:C21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66"/>
  </sheetPr>
  <dimension ref="A1:F27"/>
  <sheetViews>
    <sheetView topLeftCell="A12" workbookViewId="0">
      <selection activeCell="C27" sqref="C27"/>
    </sheetView>
  </sheetViews>
  <sheetFormatPr defaultRowHeight="14.5" x14ac:dyDescent="0.35"/>
  <cols>
    <col min="1" max="1" width="65.58203125" style="56" customWidth="1"/>
    <col min="2" max="2" width="28.5" customWidth="1"/>
    <col min="3" max="3" width="19.9140625" customWidth="1"/>
    <col min="4" max="4" width="78.83203125" style="56" customWidth="1"/>
    <col min="5" max="6" width="34.4140625" style="1" customWidth="1"/>
  </cols>
  <sheetData>
    <row r="1" spans="1:6" s="42" customFormat="1" x14ac:dyDescent="0.35">
      <c r="A1" s="41" t="s">
        <v>29</v>
      </c>
      <c r="B1" s="41" t="s">
        <v>30</v>
      </c>
      <c r="C1" s="41" t="s">
        <v>31</v>
      </c>
      <c r="D1" s="41" t="s">
        <v>0</v>
      </c>
      <c r="E1" s="81" t="s">
        <v>32</v>
      </c>
      <c r="F1" s="81" t="s">
        <v>33</v>
      </c>
    </row>
    <row r="2" spans="1:6" s="44" customFormat="1" ht="15.5" x14ac:dyDescent="0.35">
      <c r="A2" s="55" t="s">
        <v>119</v>
      </c>
      <c r="B2" s="43"/>
      <c r="C2" s="43"/>
      <c r="D2" s="54"/>
      <c r="E2" s="82"/>
      <c r="F2" s="82"/>
    </row>
    <row r="3" spans="1:6" s="13" customFormat="1" ht="29" x14ac:dyDescent="0.35">
      <c r="A3" s="38" t="s">
        <v>124</v>
      </c>
      <c r="B3" s="23" t="s">
        <v>126</v>
      </c>
      <c r="C3" s="12" t="s">
        <v>15</v>
      </c>
      <c r="D3" s="11" t="str">
        <f xml:space="preserve"> IF(C3='Drop down'!A1,Feedback!B38,IF(C3='Drop down'!A2,Feedback!B39, IF(C3='Drop down'!A3, "Feedback question 1")))</f>
        <v>Feedback question 1</v>
      </c>
      <c r="E3" s="11"/>
      <c r="F3" s="11"/>
    </row>
    <row r="4" spans="1:6" s="45" customFormat="1" ht="116" x14ac:dyDescent="0.35">
      <c r="A4" s="46" t="s">
        <v>209</v>
      </c>
      <c r="C4" s="15" t="s">
        <v>15</v>
      </c>
      <c r="D4" s="46" t="str">
        <f xml:space="preserve"> IF(C4='Drop down'!A1,Feedback!B40,IF(C4='Drop down'!A2,Feedback!B41, IF(C4='Drop down'!A3, "Feedback question 2")))</f>
        <v>Feedback question 2</v>
      </c>
      <c r="E4" s="57"/>
      <c r="F4" s="57"/>
    </row>
    <row r="5" spans="1:6" s="48" customFormat="1" ht="43.5" x14ac:dyDescent="0.35">
      <c r="A5" s="49" t="s">
        <v>212</v>
      </c>
      <c r="C5" s="19" t="s">
        <v>15</v>
      </c>
      <c r="D5" s="49" t="str">
        <f xml:space="preserve"> IF(C5='Drop down'!A1,Feedback!B42,IF(C5='Drop down'!A2,Feedback!B43, IF(C5='Drop down'!A3, "Feedback question 3")))</f>
        <v>Feedback question 3</v>
      </c>
      <c r="E5" s="47"/>
      <c r="F5" s="47"/>
    </row>
    <row r="6" spans="1:6" s="50" customFormat="1" ht="72.5" hidden="1" x14ac:dyDescent="0.35">
      <c r="A6" s="52" t="s">
        <v>214</v>
      </c>
      <c r="C6" s="12" t="s">
        <v>15</v>
      </c>
      <c r="D6" s="52" t="str">
        <f xml:space="preserve"> IF(C6='Drop down'!A1,Feedback!B44,IF(C6='Drop down'!A2,Feedback!B45, IF(C6='Drop down'!A3, "Feedback question 3.1")))</f>
        <v>Feedback question 3.1</v>
      </c>
      <c r="E6" s="73"/>
      <c r="F6" s="73"/>
    </row>
    <row r="7" spans="1:6" s="48" customFormat="1" hidden="1" x14ac:dyDescent="0.35">
      <c r="A7" s="49" t="s">
        <v>217</v>
      </c>
      <c r="C7" s="19" t="s">
        <v>15</v>
      </c>
      <c r="D7" s="49" t="str">
        <f xml:space="preserve"> IF(C7='Drop down'!A1,Feedback!B46,IF(C7='Drop down'!A2,Feedback!B47, IF(C7='Drop down'!A3, "Feedback question 3.2")))</f>
        <v>Feedback question 3.2</v>
      </c>
      <c r="E7" s="47"/>
      <c r="F7" s="47"/>
    </row>
    <row r="8" spans="1:6" s="45" customFormat="1" ht="43.5" hidden="1" x14ac:dyDescent="0.35">
      <c r="A8" s="46" t="s">
        <v>218</v>
      </c>
      <c r="C8" s="15" t="s">
        <v>15</v>
      </c>
      <c r="D8" s="46" t="str">
        <f xml:space="preserve"> IF(C8='Drop down'!A1,Feedback!B48,IF(C8='Drop down'!A2,Feedback!B49, IF(C8='Drop down'!A3, "Feedback question 3.3")))</f>
        <v>Feedback question 3.3</v>
      </c>
      <c r="E8" s="57"/>
      <c r="F8" s="57"/>
    </row>
    <row r="9" spans="1:6" s="44" customFormat="1" ht="15.5" x14ac:dyDescent="0.35">
      <c r="A9" s="55" t="s">
        <v>120</v>
      </c>
      <c r="B9" s="43"/>
      <c r="C9" s="43"/>
      <c r="D9" s="54"/>
      <c r="E9" s="82"/>
      <c r="F9" s="82"/>
    </row>
    <row r="10" spans="1:6" s="50" customFormat="1" ht="116" x14ac:dyDescent="0.35">
      <c r="A10" s="52" t="s">
        <v>223</v>
      </c>
      <c r="C10" s="12" t="s">
        <v>15</v>
      </c>
      <c r="D10" s="52" t="str">
        <f xml:space="preserve"> IF(C10='Drop down'!A1,Feedback!B50,IF(C10='Drop down'!A2,Feedback!B51, IF(C10='Drop down'!A3, "Feedback question 4")))</f>
        <v>Feedback question 4</v>
      </c>
      <c r="E10" s="73"/>
      <c r="F10" s="73"/>
    </row>
    <row r="11" spans="1:6" s="45" customFormat="1" ht="29" x14ac:dyDescent="0.35">
      <c r="A11" s="46" t="s">
        <v>224</v>
      </c>
      <c r="C11" s="15" t="s">
        <v>15</v>
      </c>
      <c r="D11" s="46" t="str">
        <f xml:space="preserve"> IF(C11='Drop down'!A1,Feedback!B52,IF(C11='Drop down'!A2,Feedback!B53, IF(C11='Drop down'!A3, "Feedback question 5")))</f>
        <v>Feedback question 5</v>
      </c>
      <c r="E11" s="57"/>
      <c r="F11" s="57"/>
    </row>
    <row r="12" spans="1:6" s="44" customFormat="1" ht="15.5" x14ac:dyDescent="0.35">
      <c r="A12" s="55" t="s">
        <v>121</v>
      </c>
      <c r="B12" s="43"/>
      <c r="C12" s="43"/>
      <c r="D12" s="54"/>
      <c r="E12" s="82"/>
      <c r="F12" s="82"/>
    </row>
    <row r="13" spans="1:6" s="53" customFormat="1" ht="29" x14ac:dyDescent="0.35">
      <c r="A13" s="49" t="s">
        <v>229</v>
      </c>
      <c r="B13" s="18" t="s">
        <v>232</v>
      </c>
      <c r="C13" s="19" t="s">
        <v>15</v>
      </c>
      <c r="D13" s="49" t="str">
        <f xml:space="preserve"> IF(C13='Drop down'!A1,Feedback!B54,IF(C13='Drop down'!A2,Feedback!B55, IF(C13='Drop down'!A3, "Feedback question 6")))</f>
        <v>Feedback question 6</v>
      </c>
      <c r="E13" s="49"/>
      <c r="F13" s="49"/>
    </row>
    <row r="14" spans="1:6" s="51" customFormat="1" ht="29" hidden="1" x14ac:dyDescent="0.35">
      <c r="A14" s="52" t="s">
        <v>235</v>
      </c>
      <c r="B14" s="23" t="s">
        <v>234</v>
      </c>
      <c r="C14" s="12" t="s">
        <v>15</v>
      </c>
      <c r="D14" s="52" t="str">
        <f xml:space="preserve"> IF(C14='Drop down'!A1,Feedback!B56,IF(C14='Drop down'!A2,Feedback!B57, IF(C14='Drop down'!A3, "Feedback question 6.1")))</f>
        <v>Feedback question 6.1</v>
      </c>
      <c r="E14" s="52"/>
      <c r="F14" s="52"/>
    </row>
    <row r="15" spans="1:6" s="44" customFormat="1" ht="15.5" x14ac:dyDescent="0.35">
      <c r="A15" s="101" t="s">
        <v>122</v>
      </c>
      <c r="B15" s="101"/>
      <c r="C15" s="43"/>
      <c r="D15" s="54"/>
      <c r="E15" s="82"/>
      <c r="F15" s="82"/>
    </row>
    <row r="16" spans="1:6" s="45" customFormat="1" ht="174" x14ac:dyDescent="0.35">
      <c r="A16" s="46" t="s">
        <v>243</v>
      </c>
      <c r="C16" s="15" t="s">
        <v>15</v>
      </c>
      <c r="D16" s="46" t="str">
        <f xml:space="preserve"> IF(C16='Drop down'!A1,Feedback!B60,IF(C16='Drop down'!A2,Feedback!B61, IF(C16='Drop down'!A3, "Feedback question 7")))</f>
        <v>Feedback question 7</v>
      </c>
      <c r="E16" s="57"/>
      <c r="F16" s="57"/>
    </row>
    <row r="17" spans="1:6" s="50" customFormat="1" ht="116" x14ac:dyDescent="0.35">
      <c r="A17" s="52" t="s">
        <v>244</v>
      </c>
      <c r="B17" s="23"/>
      <c r="C17" s="12" t="s">
        <v>15</v>
      </c>
      <c r="D17" s="52" t="str">
        <f xml:space="preserve"> IF(C17='Drop down'!A1,Feedback!B62,IF(C17='Drop down'!A2,Feedback!B63, IF(C17='Drop down'!A3, "Feedback question 8")))</f>
        <v>Feedback question 8</v>
      </c>
      <c r="E17" s="73"/>
      <c r="F17" s="73"/>
    </row>
    <row r="18" spans="1:6" s="44" customFormat="1" ht="15.5" x14ac:dyDescent="0.35">
      <c r="A18" s="101" t="s">
        <v>123</v>
      </c>
      <c r="B18" s="101"/>
      <c r="C18" s="54"/>
      <c r="D18" s="54"/>
      <c r="E18" s="82"/>
      <c r="F18" s="82"/>
    </row>
    <row r="19" spans="1:6" s="45" customFormat="1" ht="29" x14ac:dyDescent="0.35">
      <c r="A19" s="46" t="s">
        <v>247</v>
      </c>
      <c r="B19" s="28" t="s">
        <v>248</v>
      </c>
      <c r="C19" s="15" t="s">
        <v>15</v>
      </c>
      <c r="D19" s="46" t="str">
        <f xml:space="preserve"> IF(C19='Drop down'!A1,Feedback!B64,IF(C19='Drop down'!A2,Feedback!B65, IF(C19='Drop down'!A3, "Feedback question 9")))</f>
        <v>Feedback question 9</v>
      </c>
      <c r="E19" s="57"/>
      <c r="F19" s="57"/>
    </row>
    <row r="20" spans="1:6" s="48" customFormat="1" hidden="1" x14ac:dyDescent="0.35">
      <c r="A20" s="53" t="s">
        <v>240</v>
      </c>
      <c r="C20" s="19" t="s">
        <v>15</v>
      </c>
      <c r="D20" s="49" t="str">
        <f xml:space="preserve"> IF(C20='Drop down'!A1,Feedback!B66,IF(C20='Drop down'!A2,Feedback!B67, IF(C20='Drop down'!A3, "Feedback question 9.1")))</f>
        <v>Feedback question 9.1</v>
      </c>
      <c r="E20" s="47"/>
      <c r="F20" s="47"/>
    </row>
    <row r="21" spans="1:6" s="50" customFormat="1" ht="87" x14ac:dyDescent="0.35">
      <c r="A21" s="52" t="s">
        <v>255</v>
      </c>
      <c r="C21" s="12" t="s">
        <v>15</v>
      </c>
      <c r="D21" s="52" t="str">
        <f xml:space="preserve"> IF(C21='Drop down'!A1,Feedback!B68,IF(C21='Drop down'!A2,Feedback!B69, IF(C21='Drop down'!A3, "Feedback question 10")))</f>
        <v>Feedback question 10</v>
      </c>
      <c r="E21" s="73"/>
      <c r="F21" s="73"/>
    </row>
    <row r="22" spans="1:6" s="45" customFormat="1" hidden="1" x14ac:dyDescent="0.35">
      <c r="A22" s="58" t="s">
        <v>259</v>
      </c>
      <c r="C22" s="15" t="s">
        <v>15</v>
      </c>
      <c r="D22" s="46" t="str">
        <f xml:space="preserve"> IF(C22='Drop down'!A1,Feedback!B70,IF(C22='Drop down'!A2,Feedback!B71, IF(C22='Drop down'!A3, "Feedback question 10.1")))</f>
        <v>Feedback question 10.1</v>
      </c>
      <c r="E22" s="57"/>
      <c r="F22" s="57"/>
    </row>
    <row r="23" spans="1:6" s="48" customFormat="1" ht="58" x14ac:dyDescent="0.35">
      <c r="A23" s="49" t="s">
        <v>260</v>
      </c>
      <c r="C23" s="19" t="s">
        <v>15</v>
      </c>
      <c r="D23" s="49" t="str">
        <f xml:space="preserve"> IF(C23='Drop down'!A1,Feedback!B72,IF(C23='Drop down'!A2,Feedback!B73, IF(C23='Drop down'!A3, "Feedback question 11")))</f>
        <v>Feedback question 11</v>
      </c>
      <c r="E23" s="47"/>
      <c r="F23" s="47"/>
    </row>
    <row r="24" spans="1:6" s="50" customFormat="1" ht="29" x14ac:dyDescent="0.35">
      <c r="A24" s="52" t="s">
        <v>269</v>
      </c>
      <c r="B24" s="23" t="s">
        <v>270</v>
      </c>
      <c r="C24" s="12" t="s">
        <v>15</v>
      </c>
      <c r="D24" s="52" t="str">
        <f xml:space="preserve"> IF(C24='Drop down'!A1,Feedback!B74,IF(C24='Drop down'!A2,Feedback!B75, IF(C24='Drop down'!A3, "Feedback question 12")))</f>
        <v>Feedback question 12</v>
      </c>
      <c r="E24" s="73"/>
      <c r="F24" s="73"/>
    </row>
    <row r="25" spans="1:6" s="45" customFormat="1" ht="29" x14ac:dyDescent="0.35">
      <c r="A25" s="46" t="s">
        <v>275</v>
      </c>
      <c r="C25" s="15" t="s">
        <v>15</v>
      </c>
      <c r="D25" s="46" t="str">
        <f xml:space="preserve"> IF(C25='Drop down'!A1,Feedback!B76,IF(C25='Drop down'!A2,Feedback!B77, IF(C25='Drop down'!A3, "Feedback question 13")))</f>
        <v>Feedback question 13</v>
      </c>
      <c r="E25" s="57"/>
      <c r="F25" s="57"/>
    </row>
    <row r="26" spans="1:6" s="48" customFormat="1" ht="43.5" hidden="1" x14ac:dyDescent="0.35">
      <c r="A26" s="49" t="s">
        <v>277</v>
      </c>
      <c r="C26" s="19" t="s">
        <v>15</v>
      </c>
      <c r="D26" s="49" t="str">
        <f xml:space="preserve"> IF(C26='Drop down'!A1,Feedback!B78,IF(C26='Drop down'!A2,Feedback!B79, IF(C26='Drop down'!A3, "Feedback question 13.1")))</f>
        <v>Feedback question 13.1</v>
      </c>
      <c r="E26" s="47"/>
      <c r="F26" s="47"/>
    </row>
    <row r="27" spans="1:6" s="50" customFormat="1" ht="130.5" x14ac:dyDescent="0.35">
      <c r="A27" s="52" t="s">
        <v>281</v>
      </c>
      <c r="C27" s="12" t="s">
        <v>15</v>
      </c>
      <c r="D27" s="52" t="str">
        <f xml:space="preserve"> IF(C27='Drop down'!A1,Feedback!B80,IF(C27='Drop down'!A2,Feedback!B81, IF(C27='Drop down'!A3, "Feedback question 14")))</f>
        <v>Feedback question 14</v>
      </c>
      <c r="E27" s="73"/>
      <c r="F27" s="73"/>
    </row>
  </sheetData>
  <mergeCells count="2">
    <mergeCell ref="A15:B15"/>
    <mergeCell ref="A18:B18"/>
  </mergeCells>
  <hyperlinks>
    <hyperlink ref="B3" location="'Explanatory info'!A9" display="Click here for more information on stereotypes and prejudices"/>
    <hyperlink ref="B13" location="'Explanatory info'!A11" display="Click here for more information on psychosocial strain"/>
    <hyperlink ref="B14" location="'Explanatory info'!A12" display="Click here for more information on transition and coming-out"/>
    <hyperlink ref="B19" location="'Explanatory info'!A13" display="Click here for more information on transition"/>
    <hyperlink ref="B24" location="'Explanatory info'!A14" display="Click here for more information on buddies and reverse mentorship"/>
  </hyperlink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'Drop down'!$A$1:$A$3</xm:f>
          </x14:formula1>
          <xm:sqref>C13:C14 C3:C8 C10:C11 C16:C17 C19:C27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CC99FF"/>
  </sheetPr>
  <dimension ref="A1:F14"/>
  <sheetViews>
    <sheetView workbookViewId="0">
      <selection activeCell="D10" sqref="D10"/>
    </sheetView>
  </sheetViews>
  <sheetFormatPr defaultRowHeight="14.5" x14ac:dyDescent="0.35"/>
  <cols>
    <col min="1" max="1" width="65.58203125" customWidth="1"/>
    <col min="2" max="2" width="28.5" customWidth="1"/>
    <col min="3" max="3" width="19.9140625" customWidth="1"/>
    <col min="4" max="4" width="78.83203125" customWidth="1"/>
    <col min="5" max="6" width="34.4140625" style="1" customWidth="1"/>
  </cols>
  <sheetData>
    <row r="1" spans="1:6" s="60" customFormat="1" x14ac:dyDescent="0.35">
      <c r="A1" s="59" t="s">
        <v>29</v>
      </c>
      <c r="B1" s="59" t="s">
        <v>30</v>
      </c>
      <c r="C1" s="59" t="s">
        <v>31</v>
      </c>
      <c r="D1" s="59" t="s">
        <v>0</v>
      </c>
      <c r="E1" s="80" t="s">
        <v>32</v>
      </c>
      <c r="F1" s="80" t="s">
        <v>33</v>
      </c>
    </row>
    <row r="2" spans="1:6" s="50" customFormat="1" x14ac:dyDescent="0.35">
      <c r="A2" s="61" t="s">
        <v>306</v>
      </c>
      <c r="C2" s="12" t="s">
        <v>15</v>
      </c>
      <c r="E2" s="73"/>
      <c r="F2" s="73"/>
    </row>
    <row r="4" spans="1:6" s="45" customFormat="1" ht="275.5" hidden="1" x14ac:dyDescent="0.35">
      <c r="A4" s="57" t="s">
        <v>307</v>
      </c>
      <c r="B4" s="28"/>
      <c r="C4" s="15" t="s">
        <v>15</v>
      </c>
      <c r="D4" s="46" t="str">
        <f xml:space="preserve"> IF(C4='Drop down'!A1,Feedback!B82,IF(C4='Drop down'!A2,Feedback!B83, IF(C4='Drop down'!A3, "Feedback question 1")))</f>
        <v>Feedback question 1</v>
      </c>
      <c r="E4" s="57"/>
      <c r="F4" s="57"/>
    </row>
    <row r="5" spans="1:6" s="48" customFormat="1" ht="159.5" hidden="1" x14ac:dyDescent="0.35">
      <c r="A5" s="47" t="s">
        <v>310</v>
      </c>
      <c r="C5" s="19" t="s">
        <v>15</v>
      </c>
      <c r="D5" s="49" t="str">
        <f xml:space="preserve"> IF(C5='Drop down'!A1,Feedback!B84,IF(C5='Drop down'!A2,Feedback!B85, IF(C5='Drop down'!A3, "Feedback question 2")))</f>
        <v>Feedback question 2</v>
      </c>
      <c r="E5" s="47"/>
      <c r="F5" s="47"/>
    </row>
    <row r="6" spans="1:6" s="50" customFormat="1" ht="174" hidden="1" x14ac:dyDescent="0.35">
      <c r="A6" s="52" t="s">
        <v>316</v>
      </c>
      <c r="C6" s="12" t="s">
        <v>15</v>
      </c>
      <c r="D6" s="52" t="str">
        <f xml:space="preserve"> IF(C6='Drop down'!A1,Feedback!B86,IF(C6='Drop down'!A2,Feedback!B87, IF(C6='Drop down'!A3, "Feedback question 3")))</f>
        <v>Feedback question 3</v>
      </c>
      <c r="E6" s="73"/>
      <c r="F6" s="73"/>
    </row>
    <row r="7" spans="1:6" s="45" customFormat="1" ht="29" hidden="1" x14ac:dyDescent="0.35">
      <c r="A7" s="57" t="s">
        <v>315</v>
      </c>
      <c r="C7" s="15" t="s">
        <v>15</v>
      </c>
      <c r="D7" s="62" t="str">
        <f xml:space="preserve"> IF(C7='Drop down'!A1,Feedback!B88,IF(C7='Drop down'!A2,Feedback!B89, IF(C7='Drop down'!A3, "Feedback question 4")))</f>
        <v>Feedback question 4</v>
      </c>
      <c r="E7" s="57"/>
      <c r="F7" s="57"/>
    </row>
    <row r="8" spans="1:6" s="48" customFormat="1" ht="246.5" x14ac:dyDescent="0.35">
      <c r="A8" s="47" t="s">
        <v>317</v>
      </c>
      <c r="B8" s="18"/>
      <c r="C8" s="19" t="s">
        <v>15</v>
      </c>
      <c r="D8" s="63" t="str">
        <f xml:space="preserve"> IF(C8='Drop down'!A1,Feedback!B90,IF(C8='Drop down'!A2,Feedback!B91, IF(C8='Drop down'!A3, "Feedback question 5")))</f>
        <v>Feedback question 5</v>
      </c>
      <c r="E8" s="47"/>
      <c r="F8" s="47"/>
    </row>
    <row r="9" spans="1:6" s="50" customFormat="1" ht="29" x14ac:dyDescent="0.35">
      <c r="A9" s="52" t="s">
        <v>321</v>
      </c>
      <c r="C9" s="12" t="s">
        <v>15</v>
      </c>
      <c r="D9" s="64" t="str">
        <f xml:space="preserve"> IF(C9='Drop down'!A1,Feedback!B92,IF(C9='Drop down'!A2,Feedback!B93, IF(C9='Drop down'!A3, "Feedback question 6")))</f>
        <v>Feedback question 6</v>
      </c>
      <c r="E9" s="73"/>
      <c r="F9" s="73"/>
    </row>
    <row r="10" spans="1:6" s="45" customFormat="1" ht="130.5" x14ac:dyDescent="0.35">
      <c r="A10" s="46" t="s">
        <v>324</v>
      </c>
      <c r="C10" s="15" t="s">
        <v>15</v>
      </c>
      <c r="D10" s="62" t="str">
        <f xml:space="preserve"> IF(C10='Drop down'!A1,Feedback!B94,IF(C10='Drop down'!A2,Feedback!B95, IF(C10='Drop down'!A3, "Feedback question 7")))</f>
        <v>Feedback question 7</v>
      </c>
      <c r="E10" s="57"/>
      <c r="F10" s="57"/>
    </row>
    <row r="11" spans="1:6" s="48" customFormat="1" ht="43.5" x14ac:dyDescent="0.35">
      <c r="A11" s="49" t="s">
        <v>327</v>
      </c>
      <c r="C11" s="19" t="s">
        <v>15</v>
      </c>
      <c r="D11" s="49" t="str">
        <f xml:space="preserve"> IF(C11='Drop down'!A1,Feedback!B96,IF(C11='Drop down'!A2,Feedback!B97, IF(C11='Drop down'!A3, "Feedback question 8")))</f>
        <v>Feedback question 8</v>
      </c>
      <c r="E11" s="47"/>
      <c r="F11" s="47"/>
    </row>
    <row r="12" spans="1:6" s="50" customFormat="1" ht="43.5" x14ac:dyDescent="0.35">
      <c r="A12" s="52" t="s">
        <v>330</v>
      </c>
      <c r="C12" s="12" t="s">
        <v>15</v>
      </c>
      <c r="D12" s="64" t="str">
        <f xml:space="preserve"> IF(C12='Drop down'!A1,Feedback!B98,IF(C12='Drop down'!A2,Feedback!B99, IF(C12='Drop down'!A3, "Feedback question 9")))</f>
        <v>Feedback question 9</v>
      </c>
      <c r="E12" s="73"/>
      <c r="F12" s="73"/>
    </row>
    <row r="13" spans="1:6" s="45" customFormat="1" ht="43.5" hidden="1" x14ac:dyDescent="0.35">
      <c r="A13" s="46" t="s">
        <v>333</v>
      </c>
      <c r="C13" s="15" t="s">
        <v>15</v>
      </c>
      <c r="D13" s="46" t="str">
        <f xml:space="preserve"> IF(C13='Drop down'!A1,Feedback!B100,IF(C13='Drop down'!A2,Feedback!B101, IF(C13='Drop down'!A3, "Feedback question 9.1")))</f>
        <v>Feedback question 9.1</v>
      </c>
      <c r="E13" s="57"/>
      <c r="F13" s="57"/>
    </row>
    <row r="14" spans="1:6" s="48" customFormat="1" ht="29" x14ac:dyDescent="0.35">
      <c r="A14" s="49" t="s">
        <v>336</v>
      </c>
      <c r="C14" s="19" t="s">
        <v>15</v>
      </c>
      <c r="D14" s="49" t="str">
        <f xml:space="preserve"> IF(C14='Drop down'!A1,Feedback!B102,IF(C14='Drop down'!A2,Feedback!B103, IF(C14='Drop down'!A3, "Feedback question 10")))</f>
        <v>Feedback question 10</v>
      </c>
      <c r="E14" s="47"/>
      <c r="F14" s="47"/>
    </row>
  </sheetData>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'Drop down'!$A$1:$A$3</xm:f>
          </x14:formula1>
          <xm:sqref>C2 C4:C14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9FFCC"/>
  </sheetPr>
  <dimension ref="A1:F6"/>
  <sheetViews>
    <sheetView topLeftCell="A4" workbookViewId="0">
      <selection activeCell="C4" sqref="C4"/>
    </sheetView>
  </sheetViews>
  <sheetFormatPr defaultRowHeight="14.5" x14ac:dyDescent="0.35"/>
  <cols>
    <col min="1" max="1" width="65.58203125" customWidth="1"/>
    <col min="2" max="2" width="28.5" customWidth="1"/>
    <col min="3" max="3" width="19.9140625" customWidth="1"/>
    <col min="4" max="4" width="78.83203125" customWidth="1"/>
    <col min="5" max="6" width="34.4140625" style="71" customWidth="1"/>
  </cols>
  <sheetData>
    <row r="1" spans="1:6" s="66" customFormat="1" x14ac:dyDescent="0.35">
      <c r="A1" s="65" t="s">
        <v>29</v>
      </c>
      <c r="B1" s="65" t="s">
        <v>30</v>
      </c>
      <c r="C1" s="65" t="s">
        <v>31</v>
      </c>
      <c r="D1" s="65" t="s">
        <v>0</v>
      </c>
      <c r="E1" s="74" t="s">
        <v>32</v>
      </c>
      <c r="F1" s="74" t="s">
        <v>33</v>
      </c>
    </row>
    <row r="2" spans="1:6" s="67" customFormat="1" x14ac:dyDescent="0.35">
      <c r="A2" s="67" t="s">
        <v>339</v>
      </c>
      <c r="E2" s="74"/>
      <c r="F2" s="74"/>
    </row>
    <row r="3" spans="1:6" s="50" customFormat="1" ht="159.5" x14ac:dyDescent="0.35">
      <c r="A3" s="52" t="s">
        <v>341</v>
      </c>
      <c r="C3" s="12" t="s">
        <v>15</v>
      </c>
      <c r="D3" s="52" t="str">
        <f xml:space="preserve"> IF(C3='Drop down'!A1,Feedback!B104,IF(C3='Drop down'!A2,Feedback!B105, IF(C3='Drop down'!A3, "Feedback question 1")))</f>
        <v>Feedback question 1</v>
      </c>
      <c r="E3" s="75"/>
      <c r="F3" s="75"/>
    </row>
    <row r="4" spans="1:6" s="45" customFormat="1" ht="101.5" x14ac:dyDescent="0.35">
      <c r="A4" s="46" t="s">
        <v>344</v>
      </c>
      <c r="C4" s="15" t="s">
        <v>15</v>
      </c>
      <c r="D4" s="46" t="str">
        <f xml:space="preserve"> IF(C4='Drop down'!A1,Feedback!B106,IF(C4='Drop down'!A2,Feedback!B107, IF(C4='Drop down'!A3, "Feedback question 2")))</f>
        <v>Feedback question 2</v>
      </c>
      <c r="E4" s="76"/>
      <c r="F4" s="76"/>
    </row>
    <row r="5" spans="1:6" s="67" customFormat="1" x14ac:dyDescent="0.35">
      <c r="A5" s="67" t="s">
        <v>340</v>
      </c>
      <c r="E5" s="74"/>
      <c r="F5" s="74"/>
    </row>
    <row r="6" spans="1:6" s="53" customFormat="1" ht="188.5" x14ac:dyDescent="0.35">
      <c r="A6" s="49" t="s">
        <v>347</v>
      </c>
      <c r="B6" s="18" t="s">
        <v>348</v>
      </c>
      <c r="C6" s="19" t="s">
        <v>15</v>
      </c>
      <c r="D6" s="49" t="str">
        <f xml:space="preserve"> IF(C6='Drop down'!A1,Feedback!B108,IF(C6='Drop down'!A2,Feedback!B109, IF(C6='Drop down'!A3, "Feedback question 3")))</f>
        <v>Feedback question 3</v>
      </c>
      <c r="E6" s="77"/>
      <c r="F6" s="77"/>
    </row>
  </sheetData>
  <hyperlinks>
    <hyperlink ref="B6" location="'Explanatory info'!A16" display="Click here for more information on diversity charter"/>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'Drop down'!$A$1:$A$3</xm:f>
          </x14:formula1>
          <xm:sqref>C3:C4 C6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CC99"/>
  </sheetPr>
  <dimension ref="A1:F8"/>
  <sheetViews>
    <sheetView workbookViewId="0">
      <selection activeCell="C10" sqref="C10"/>
    </sheetView>
  </sheetViews>
  <sheetFormatPr defaultRowHeight="14.5" x14ac:dyDescent="0.35"/>
  <cols>
    <col min="1" max="1" width="65.58203125" customWidth="1"/>
    <col min="2" max="2" width="28.5" customWidth="1"/>
    <col min="3" max="3" width="19.9140625" customWidth="1"/>
    <col min="4" max="4" width="78.83203125" customWidth="1"/>
    <col min="5" max="6" width="34.4140625" style="1" customWidth="1"/>
  </cols>
  <sheetData>
    <row r="1" spans="1:6" s="70" customFormat="1" ht="43.5" x14ac:dyDescent="0.35">
      <c r="A1" s="97" t="s">
        <v>355</v>
      </c>
      <c r="E1" s="78"/>
      <c r="F1" s="78"/>
    </row>
    <row r="2" spans="1:6" s="69" customFormat="1" x14ac:dyDescent="0.35">
      <c r="A2" s="68" t="s">
        <v>29</v>
      </c>
      <c r="B2" s="68" t="s">
        <v>30</v>
      </c>
      <c r="C2" s="68" t="s">
        <v>31</v>
      </c>
      <c r="D2" s="68" t="s">
        <v>0</v>
      </c>
      <c r="E2" s="79" t="s">
        <v>32</v>
      </c>
      <c r="F2" s="79" t="s">
        <v>33</v>
      </c>
    </row>
    <row r="3" spans="1:6" s="50" customFormat="1" ht="58" x14ac:dyDescent="0.35">
      <c r="A3" s="52" t="s">
        <v>358</v>
      </c>
      <c r="C3" s="12" t="s">
        <v>15</v>
      </c>
      <c r="D3" s="52" t="str">
        <f xml:space="preserve"> IF(C3='Drop down'!A1,Feedback!B110,IF(C3='Drop down'!A2,Feedback!B111, IF(C3='Drop down'!A3, "Feedback question 1")))</f>
        <v>Feedback question 1</v>
      </c>
      <c r="E3" s="73"/>
      <c r="F3" s="73"/>
    </row>
    <row r="4" spans="1:6" s="45" customFormat="1" ht="58" x14ac:dyDescent="0.35">
      <c r="A4" s="57" t="s">
        <v>369</v>
      </c>
      <c r="C4" s="15" t="s">
        <v>15</v>
      </c>
      <c r="D4" s="46" t="str">
        <f xml:space="preserve"> IF(C4='Drop down'!A1,Feedback!B112,IF(C4='Drop down'!A2,Feedback!B113, IF(C4='Drop down'!A3, "Feedback question 2")))</f>
        <v>Feedback question 2</v>
      </c>
      <c r="E4" s="57"/>
      <c r="F4" s="57"/>
    </row>
    <row r="5" spans="1:6" s="48" customFormat="1" ht="72.5" hidden="1" x14ac:dyDescent="0.35">
      <c r="A5" s="49" t="s">
        <v>373</v>
      </c>
      <c r="C5" s="19" t="s">
        <v>15</v>
      </c>
      <c r="D5" s="49" t="str">
        <f xml:space="preserve"> IF(C5='Drop down'!A1,Feedback!B114,IF(C5='Drop down'!A2,Feedback!B115, IF(C5='Drop down'!A3, "Feedback question 2.1")))</f>
        <v>Feedback question 2.1</v>
      </c>
      <c r="E5" s="47"/>
      <c r="F5" s="47"/>
    </row>
    <row r="6" spans="1:6" s="45" customFormat="1" ht="130.5" hidden="1" x14ac:dyDescent="0.35">
      <c r="A6" s="57" t="s">
        <v>376</v>
      </c>
      <c r="C6" s="15" t="s">
        <v>15</v>
      </c>
      <c r="D6" s="46" t="str">
        <f xml:space="preserve"> IF(C6='Drop down'!A1,Feedback!B116,IF(C6='Drop down'!A2,Feedback!B117, IF(C6='Drop down'!A3, "Feedback question 2.2")))</f>
        <v>Feedback question 2.2</v>
      </c>
      <c r="E6" s="57"/>
      <c r="F6" s="57"/>
    </row>
    <row r="7" spans="1:6" s="48" customFormat="1" ht="130.5" x14ac:dyDescent="0.35">
      <c r="A7" s="49" t="s">
        <v>379</v>
      </c>
      <c r="C7" s="19" t="s">
        <v>15</v>
      </c>
      <c r="D7" s="49" t="str">
        <f xml:space="preserve"> IF(C7='Drop down'!A1,Feedback!B118,IF(C7='Drop down'!A2,Feedback!B119, IF(C7='Drop down'!A3, "Feedback question 3")))</f>
        <v>Feedback question 3</v>
      </c>
      <c r="E7" s="47"/>
      <c r="F7" s="47"/>
    </row>
    <row r="8" spans="1:6" s="29" customFormat="1" x14ac:dyDescent="0.35">
      <c r="C8" s="98"/>
      <c r="E8" s="99"/>
      <c r="F8" s="99"/>
    </row>
  </sheetData>
  <hyperlinks>
    <hyperlink ref="A1" location="'Explanatory info'!A17" display="'Explanatory info'!A17"/>
  </hyperlinks>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'Drop down'!$A$1:$A$3</xm:f>
          </x14:formula1>
          <xm:sqref>C3:C8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C119"/>
  <sheetViews>
    <sheetView workbookViewId="0">
      <selection activeCell="B1" sqref="B1"/>
    </sheetView>
  </sheetViews>
  <sheetFormatPr defaultColWidth="8.83203125" defaultRowHeight="14.5" x14ac:dyDescent="0.35"/>
  <cols>
    <col min="1" max="1" width="23.83203125" style="56" customWidth="1"/>
    <col min="2" max="2" width="78.83203125" style="56" customWidth="1"/>
    <col min="3" max="3" width="19.08203125" style="56" bestFit="1" customWidth="1"/>
    <col min="4" max="16384" width="8.83203125" style="56"/>
  </cols>
  <sheetData>
    <row r="1" spans="1:3" ht="174" x14ac:dyDescent="0.35">
      <c r="A1" s="34" t="s">
        <v>132</v>
      </c>
      <c r="B1" s="34" t="s">
        <v>35</v>
      </c>
    </row>
    <row r="2" spans="1:3" ht="101.5" x14ac:dyDescent="0.35">
      <c r="A2" s="34" t="s">
        <v>133</v>
      </c>
      <c r="B2" s="34" t="s">
        <v>42</v>
      </c>
    </row>
    <row r="3" spans="1:3" ht="130.5" x14ac:dyDescent="0.35">
      <c r="A3" s="34" t="s">
        <v>154</v>
      </c>
      <c r="B3" s="34" t="s">
        <v>43</v>
      </c>
    </row>
    <row r="4" spans="1:3" ht="87" x14ac:dyDescent="0.35">
      <c r="A4" s="34" t="s">
        <v>134</v>
      </c>
      <c r="B4" s="34" t="s">
        <v>44</v>
      </c>
    </row>
    <row r="5" spans="1:3" ht="217.5" x14ac:dyDescent="0.35">
      <c r="A5" s="34" t="s">
        <v>155</v>
      </c>
      <c r="B5" s="34" t="s">
        <v>45</v>
      </c>
    </row>
    <row r="6" spans="1:3" ht="43.5" x14ac:dyDescent="0.35">
      <c r="A6" s="34" t="s">
        <v>135</v>
      </c>
      <c r="B6" s="34" t="s">
        <v>52</v>
      </c>
    </row>
    <row r="7" spans="1:3" ht="174" x14ac:dyDescent="0.35">
      <c r="A7" s="34" t="s">
        <v>156</v>
      </c>
      <c r="B7" s="34" t="s">
        <v>59</v>
      </c>
    </row>
    <row r="8" spans="1:3" ht="145" x14ac:dyDescent="0.35">
      <c r="A8" s="34" t="s">
        <v>136</v>
      </c>
      <c r="B8" s="34" t="s">
        <v>58</v>
      </c>
    </row>
    <row r="9" spans="1:3" ht="174" x14ac:dyDescent="0.35">
      <c r="A9" s="34" t="s">
        <v>157</v>
      </c>
      <c r="B9" s="34" t="s">
        <v>64</v>
      </c>
    </row>
    <row r="10" spans="1:3" ht="87" x14ac:dyDescent="0.35">
      <c r="A10" s="34" t="s">
        <v>137</v>
      </c>
      <c r="B10" s="34" t="s">
        <v>65</v>
      </c>
    </row>
    <row r="11" spans="1:3" ht="145" x14ac:dyDescent="0.35">
      <c r="A11" s="34" t="s">
        <v>158</v>
      </c>
      <c r="B11" s="34" t="s">
        <v>66</v>
      </c>
    </row>
    <row r="12" spans="1:3" ht="188.5" x14ac:dyDescent="0.35">
      <c r="A12" s="34" t="s">
        <v>138</v>
      </c>
      <c r="B12" s="34" t="s">
        <v>76</v>
      </c>
    </row>
    <row r="13" spans="1:3" ht="188.5" x14ac:dyDescent="0.35">
      <c r="A13" s="34" t="s">
        <v>159</v>
      </c>
      <c r="B13" s="34" t="s">
        <v>77</v>
      </c>
    </row>
    <row r="14" spans="1:3" ht="29" x14ac:dyDescent="0.35">
      <c r="A14" s="34" t="s">
        <v>139</v>
      </c>
      <c r="B14" s="34" t="s">
        <v>78</v>
      </c>
    </row>
    <row r="15" spans="1:3" ht="130.5" x14ac:dyDescent="0.35">
      <c r="A15" s="34" t="s">
        <v>160</v>
      </c>
      <c r="B15" s="34" t="s">
        <v>385</v>
      </c>
      <c r="C15" s="100" t="s">
        <v>384</v>
      </c>
    </row>
    <row r="16" spans="1:3" ht="232" x14ac:dyDescent="0.35">
      <c r="A16" s="34" t="s">
        <v>140</v>
      </c>
      <c r="B16" s="34" t="s">
        <v>80</v>
      </c>
    </row>
    <row r="17" spans="1:2" ht="232" x14ac:dyDescent="0.35">
      <c r="A17" s="34" t="s">
        <v>161</v>
      </c>
      <c r="B17" s="34" t="s">
        <v>81</v>
      </c>
    </row>
    <row r="18" spans="1:2" ht="174" x14ac:dyDescent="0.35">
      <c r="A18" s="34" t="s">
        <v>141</v>
      </c>
      <c r="B18" s="34" t="s">
        <v>84</v>
      </c>
    </row>
    <row r="19" spans="1:2" ht="159.5" x14ac:dyDescent="0.35">
      <c r="A19" s="34" t="s">
        <v>162</v>
      </c>
      <c r="B19" s="34" t="s">
        <v>85</v>
      </c>
    </row>
    <row r="20" spans="1:2" ht="29" x14ac:dyDescent="0.35">
      <c r="A20" s="34" t="s">
        <v>142</v>
      </c>
      <c r="B20" s="34" t="s">
        <v>78</v>
      </c>
    </row>
    <row r="21" spans="1:2" ht="116" x14ac:dyDescent="0.35">
      <c r="A21" s="34" t="s">
        <v>163</v>
      </c>
      <c r="B21" s="34" t="s">
        <v>87</v>
      </c>
    </row>
    <row r="22" spans="1:2" ht="43.5" x14ac:dyDescent="0.35">
      <c r="A22" s="34" t="s">
        <v>143</v>
      </c>
      <c r="B22" s="34" t="s">
        <v>89</v>
      </c>
    </row>
    <row r="23" spans="1:2" ht="130.5" x14ac:dyDescent="0.35">
      <c r="A23" s="34" t="s">
        <v>164</v>
      </c>
      <c r="B23" s="34" t="s">
        <v>90</v>
      </c>
    </row>
    <row r="24" spans="1:2" ht="203" x14ac:dyDescent="0.35">
      <c r="A24" s="34" t="s">
        <v>144</v>
      </c>
      <c r="B24" s="34" t="s">
        <v>92</v>
      </c>
    </row>
    <row r="25" spans="1:2" ht="159.5" x14ac:dyDescent="0.35">
      <c r="A25" s="34" t="s">
        <v>165</v>
      </c>
      <c r="B25" s="34" t="s">
        <v>93</v>
      </c>
    </row>
    <row r="26" spans="1:2" ht="159.5" x14ac:dyDescent="0.35">
      <c r="A26" s="34" t="s">
        <v>145</v>
      </c>
      <c r="B26" s="34" t="s">
        <v>95</v>
      </c>
    </row>
    <row r="27" spans="1:2" ht="174" x14ac:dyDescent="0.35">
      <c r="A27" s="34" t="s">
        <v>166</v>
      </c>
      <c r="B27" s="34" t="s">
        <v>96</v>
      </c>
    </row>
    <row r="28" spans="1:2" ht="130.5" x14ac:dyDescent="0.35">
      <c r="A28" s="34" t="s">
        <v>146</v>
      </c>
      <c r="B28" s="34" t="s">
        <v>98</v>
      </c>
    </row>
    <row r="29" spans="1:2" ht="246.5" x14ac:dyDescent="0.35">
      <c r="A29" s="34" t="s">
        <v>167</v>
      </c>
      <c r="B29" s="34" t="s">
        <v>99</v>
      </c>
    </row>
    <row r="30" spans="1:2" ht="58" x14ac:dyDescent="0.35">
      <c r="A30" s="34" t="s">
        <v>147</v>
      </c>
      <c r="B30" s="34" t="s">
        <v>101</v>
      </c>
    </row>
    <row r="31" spans="1:2" ht="159.5" x14ac:dyDescent="0.35">
      <c r="A31" s="34" t="s">
        <v>168</v>
      </c>
      <c r="B31" s="34" t="s">
        <v>102</v>
      </c>
    </row>
    <row r="32" spans="1:2" ht="159.5" x14ac:dyDescent="0.35">
      <c r="A32" s="34" t="s">
        <v>148</v>
      </c>
      <c r="B32" s="34" t="s">
        <v>107</v>
      </c>
    </row>
    <row r="33" spans="1:3" ht="217.5" x14ac:dyDescent="0.35">
      <c r="A33" s="34" t="s">
        <v>169</v>
      </c>
      <c r="B33" s="34" t="s">
        <v>108</v>
      </c>
    </row>
    <row r="34" spans="1:3" ht="145" x14ac:dyDescent="0.35">
      <c r="A34" s="34" t="s">
        <v>149</v>
      </c>
      <c r="B34" s="34" t="s">
        <v>110</v>
      </c>
    </row>
    <row r="35" spans="1:3" ht="145" x14ac:dyDescent="0.35">
      <c r="A35" s="34" t="s">
        <v>170</v>
      </c>
      <c r="B35" s="34" t="s">
        <v>111</v>
      </c>
    </row>
    <row r="36" spans="1:3" ht="43.5" x14ac:dyDescent="0.35">
      <c r="A36" s="34" t="s">
        <v>150</v>
      </c>
      <c r="B36" s="34" t="s">
        <v>117</v>
      </c>
    </row>
    <row r="37" spans="1:3" ht="275.5" x14ac:dyDescent="0.35">
      <c r="A37" s="34" t="s">
        <v>171</v>
      </c>
      <c r="B37" s="34" t="s">
        <v>118</v>
      </c>
    </row>
    <row r="38" spans="1:3" ht="72.5" x14ac:dyDescent="0.35">
      <c r="A38" s="34" t="s">
        <v>175</v>
      </c>
      <c r="B38" s="34" t="s">
        <v>387</v>
      </c>
      <c r="C38" s="100" t="s">
        <v>386</v>
      </c>
    </row>
    <row r="39" spans="1:3" ht="203" x14ac:dyDescent="0.35">
      <c r="A39" s="34" t="s">
        <v>176</v>
      </c>
      <c r="B39" s="34" t="s">
        <v>388</v>
      </c>
      <c r="C39" s="100" t="s">
        <v>386</v>
      </c>
    </row>
    <row r="40" spans="1:3" ht="130.5" x14ac:dyDescent="0.35">
      <c r="A40" s="34" t="s">
        <v>177</v>
      </c>
      <c r="B40" s="34" t="s">
        <v>210</v>
      </c>
    </row>
    <row r="41" spans="1:3" ht="130.5" x14ac:dyDescent="0.35">
      <c r="A41" s="34" t="s">
        <v>178</v>
      </c>
      <c r="B41" s="34" t="s">
        <v>211</v>
      </c>
    </row>
    <row r="42" spans="1:3" ht="29" x14ac:dyDescent="0.35">
      <c r="A42" s="34" t="s">
        <v>179</v>
      </c>
      <c r="B42" s="34" t="s">
        <v>78</v>
      </c>
    </row>
    <row r="43" spans="1:3" ht="246.5" x14ac:dyDescent="0.35">
      <c r="A43" s="34" t="s">
        <v>180</v>
      </c>
      <c r="B43" s="34" t="s">
        <v>213</v>
      </c>
    </row>
    <row r="44" spans="1:3" ht="130.5" x14ac:dyDescent="0.35">
      <c r="A44" s="34" t="s">
        <v>181</v>
      </c>
      <c r="B44" s="34" t="s">
        <v>215</v>
      </c>
    </row>
    <row r="45" spans="1:3" ht="232" x14ac:dyDescent="0.35">
      <c r="A45" s="34" t="s">
        <v>182</v>
      </c>
      <c r="B45" s="34" t="s">
        <v>216</v>
      </c>
    </row>
    <row r="46" spans="1:3" ht="56.4" customHeight="1" x14ac:dyDescent="0.35">
      <c r="A46" s="34" t="s">
        <v>183</v>
      </c>
      <c r="B46" s="34" t="s">
        <v>219</v>
      </c>
    </row>
    <row r="47" spans="1:3" ht="58" x14ac:dyDescent="0.35">
      <c r="A47" s="34" t="s">
        <v>184</v>
      </c>
      <c r="B47" s="34" t="s">
        <v>220</v>
      </c>
    </row>
    <row r="48" spans="1:3" ht="101.5" x14ac:dyDescent="0.35">
      <c r="A48" s="34" t="s">
        <v>185</v>
      </c>
      <c r="B48" s="34" t="s">
        <v>222</v>
      </c>
    </row>
    <row r="49" spans="1:2" ht="101.5" x14ac:dyDescent="0.35">
      <c r="A49" s="34" t="s">
        <v>186</v>
      </c>
      <c r="B49" s="34" t="s">
        <v>221</v>
      </c>
    </row>
    <row r="50" spans="1:2" ht="101.5" x14ac:dyDescent="0.35">
      <c r="A50" s="34" t="s">
        <v>187</v>
      </c>
      <c r="B50" s="34" t="s">
        <v>225</v>
      </c>
    </row>
    <row r="51" spans="1:2" ht="87" x14ac:dyDescent="0.35">
      <c r="A51" s="34" t="s">
        <v>188</v>
      </c>
      <c r="B51" s="34" t="s">
        <v>226</v>
      </c>
    </row>
    <row r="52" spans="1:2" ht="116" x14ac:dyDescent="0.35">
      <c r="A52" s="34" t="s">
        <v>189</v>
      </c>
      <c r="B52" s="34" t="s">
        <v>227</v>
      </c>
    </row>
    <row r="53" spans="1:2" ht="130.5" x14ac:dyDescent="0.35">
      <c r="A53" s="34" t="s">
        <v>190</v>
      </c>
      <c r="B53" s="34" t="s">
        <v>228</v>
      </c>
    </row>
    <row r="54" spans="1:2" ht="116" x14ac:dyDescent="0.35">
      <c r="A54" s="34" t="s">
        <v>191</v>
      </c>
      <c r="B54" s="34" t="s">
        <v>236</v>
      </c>
    </row>
    <row r="55" spans="1:2" ht="116" x14ac:dyDescent="0.35">
      <c r="A55" s="34" t="s">
        <v>192</v>
      </c>
      <c r="B55" s="34" t="s">
        <v>237</v>
      </c>
    </row>
    <row r="56" spans="1:2" ht="72.5" x14ac:dyDescent="0.35">
      <c r="A56" s="34" t="s">
        <v>193</v>
      </c>
      <c r="B56" s="34" t="s">
        <v>238</v>
      </c>
    </row>
    <row r="57" spans="1:2" ht="91.75" customHeight="1" x14ac:dyDescent="0.35">
      <c r="A57" s="34" t="s">
        <v>194</v>
      </c>
      <c r="B57" s="34" t="s">
        <v>239</v>
      </c>
    </row>
    <row r="58" spans="1:2" ht="188.5" hidden="1" x14ac:dyDescent="0.35">
      <c r="A58" s="34" t="s">
        <v>195</v>
      </c>
      <c r="B58" s="34" t="s">
        <v>131</v>
      </c>
    </row>
    <row r="59" spans="1:2" ht="261" hidden="1" x14ac:dyDescent="0.35">
      <c r="A59" s="34" t="s">
        <v>196</v>
      </c>
      <c r="B59" s="34" t="s">
        <v>130</v>
      </c>
    </row>
    <row r="60" spans="1:2" ht="58" x14ac:dyDescent="0.35">
      <c r="A60" s="34" t="s">
        <v>195</v>
      </c>
      <c r="B60" s="34" t="s">
        <v>241</v>
      </c>
    </row>
    <row r="61" spans="1:2" ht="87" x14ac:dyDescent="0.35">
      <c r="A61" s="34" t="s">
        <v>196</v>
      </c>
      <c r="B61" s="34" t="s">
        <v>242</v>
      </c>
    </row>
    <row r="62" spans="1:2" ht="174" x14ac:dyDescent="0.35">
      <c r="A62" s="34" t="s">
        <v>197</v>
      </c>
      <c r="B62" s="34" t="s">
        <v>245</v>
      </c>
    </row>
    <row r="63" spans="1:2" ht="174" x14ac:dyDescent="0.35">
      <c r="A63" s="34" t="s">
        <v>198</v>
      </c>
      <c r="B63" s="34" t="s">
        <v>246</v>
      </c>
    </row>
    <row r="64" spans="1:2" ht="58" x14ac:dyDescent="0.35">
      <c r="A64" s="34" t="s">
        <v>199</v>
      </c>
      <c r="B64" s="34" t="s">
        <v>249</v>
      </c>
    </row>
    <row r="65" spans="1:2" ht="58" x14ac:dyDescent="0.35">
      <c r="A65" s="34" t="s">
        <v>200</v>
      </c>
      <c r="B65" s="34" t="s">
        <v>250</v>
      </c>
    </row>
    <row r="66" spans="1:2" ht="58" x14ac:dyDescent="0.35">
      <c r="A66" s="34" t="s">
        <v>253</v>
      </c>
      <c r="B66" s="34" t="s">
        <v>251</v>
      </c>
    </row>
    <row r="67" spans="1:2" ht="58" x14ac:dyDescent="0.35">
      <c r="A67" s="34" t="s">
        <v>254</v>
      </c>
      <c r="B67" s="34" t="s">
        <v>252</v>
      </c>
    </row>
    <row r="68" spans="1:2" ht="29" x14ac:dyDescent="0.35">
      <c r="A68" s="34" t="s">
        <v>201</v>
      </c>
      <c r="B68" s="34" t="s">
        <v>78</v>
      </c>
    </row>
    <row r="69" spans="1:2" ht="159.5" x14ac:dyDescent="0.35">
      <c r="A69" s="34" t="s">
        <v>202</v>
      </c>
      <c r="B69" s="34" t="s">
        <v>256</v>
      </c>
    </row>
    <row r="70" spans="1:2" ht="101.5" x14ac:dyDescent="0.35">
      <c r="A70" s="34" t="s">
        <v>261</v>
      </c>
      <c r="B70" s="34" t="s">
        <v>257</v>
      </c>
    </row>
    <row r="71" spans="1:2" ht="101.5" x14ac:dyDescent="0.35">
      <c r="A71" s="34" t="s">
        <v>262</v>
      </c>
      <c r="B71" s="34" t="s">
        <v>258</v>
      </c>
    </row>
    <row r="72" spans="1:2" ht="124.75" customHeight="1" x14ac:dyDescent="0.35">
      <c r="A72" s="34" t="s">
        <v>263</v>
      </c>
      <c r="B72" s="34" t="s">
        <v>265</v>
      </c>
    </row>
    <row r="73" spans="1:2" ht="188.5" x14ac:dyDescent="0.35">
      <c r="A73" s="34" t="s">
        <v>264</v>
      </c>
      <c r="B73" s="34" t="s">
        <v>266</v>
      </c>
    </row>
    <row r="74" spans="1:2" ht="101.5" x14ac:dyDescent="0.35">
      <c r="A74" s="34" t="s">
        <v>203</v>
      </c>
      <c r="B74" s="34" t="s">
        <v>273</v>
      </c>
    </row>
    <row r="75" spans="1:2" ht="101.5" x14ac:dyDescent="0.35">
      <c r="A75" s="34" t="s">
        <v>204</v>
      </c>
      <c r="B75" s="34" t="s">
        <v>274</v>
      </c>
    </row>
    <row r="76" spans="1:2" ht="162.65" customHeight="1" x14ac:dyDescent="0.35">
      <c r="A76" s="34" t="s">
        <v>205</v>
      </c>
      <c r="B76" s="34" t="s">
        <v>276</v>
      </c>
    </row>
    <row r="77" spans="1:2" ht="195.65" customHeight="1" x14ac:dyDescent="0.35">
      <c r="A77" s="34" t="s">
        <v>206</v>
      </c>
      <c r="B77" s="34" t="s">
        <v>280</v>
      </c>
    </row>
    <row r="78" spans="1:2" ht="175.75" customHeight="1" x14ac:dyDescent="0.35">
      <c r="A78" s="34" t="s">
        <v>267</v>
      </c>
      <c r="B78" s="34" t="s">
        <v>278</v>
      </c>
    </row>
    <row r="79" spans="1:2" ht="188.5" x14ac:dyDescent="0.35">
      <c r="A79" s="34" t="s">
        <v>268</v>
      </c>
      <c r="B79" s="34" t="s">
        <v>279</v>
      </c>
    </row>
    <row r="80" spans="1:2" ht="232" x14ac:dyDescent="0.35">
      <c r="A80" s="34" t="s">
        <v>207</v>
      </c>
      <c r="B80" s="34" t="s">
        <v>283</v>
      </c>
    </row>
    <row r="81" spans="1:2" ht="189" customHeight="1" x14ac:dyDescent="0.35">
      <c r="A81" s="34" t="s">
        <v>208</v>
      </c>
      <c r="B81" s="34" t="s">
        <v>282</v>
      </c>
    </row>
    <row r="82" spans="1:2" ht="58" x14ac:dyDescent="0.35">
      <c r="A82" s="34" t="s">
        <v>284</v>
      </c>
      <c r="B82" s="34" t="s">
        <v>308</v>
      </c>
    </row>
    <row r="83" spans="1:2" ht="87" x14ac:dyDescent="0.35">
      <c r="A83" s="34" t="s">
        <v>285</v>
      </c>
      <c r="B83" s="96" t="s">
        <v>309</v>
      </c>
    </row>
    <row r="84" spans="1:2" ht="78" customHeight="1" x14ac:dyDescent="0.35">
      <c r="A84" s="34" t="s">
        <v>286</v>
      </c>
      <c r="B84" s="34" t="s">
        <v>311</v>
      </c>
    </row>
    <row r="85" spans="1:2" ht="101.5" x14ac:dyDescent="0.35">
      <c r="A85" s="34" t="s">
        <v>287</v>
      </c>
      <c r="B85" s="34" t="s">
        <v>312</v>
      </c>
    </row>
    <row r="86" spans="1:2" ht="87" x14ac:dyDescent="0.35">
      <c r="A86" s="34" t="s">
        <v>288</v>
      </c>
      <c r="B86" s="34" t="s">
        <v>320</v>
      </c>
    </row>
    <row r="87" spans="1:2" ht="132.65" customHeight="1" x14ac:dyDescent="0.35">
      <c r="A87" s="34" t="s">
        <v>289</v>
      </c>
      <c r="B87" s="34" t="s">
        <v>319</v>
      </c>
    </row>
    <row r="88" spans="1:2" ht="43.5" x14ac:dyDescent="0.35">
      <c r="A88" s="34" t="s">
        <v>290</v>
      </c>
      <c r="B88" s="34" t="s">
        <v>313</v>
      </c>
    </row>
    <row r="89" spans="1:2" ht="116" x14ac:dyDescent="0.35">
      <c r="A89" s="34" t="s">
        <v>291</v>
      </c>
      <c r="B89" s="34" t="s">
        <v>314</v>
      </c>
    </row>
    <row r="90" spans="1:2" ht="72.5" x14ac:dyDescent="0.35">
      <c r="A90" s="34" t="s">
        <v>292</v>
      </c>
      <c r="B90" s="34" t="s">
        <v>318</v>
      </c>
    </row>
    <row r="91" spans="1:2" ht="145" x14ac:dyDescent="0.35">
      <c r="A91" s="34" t="s">
        <v>293</v>
      </c>
      <c r="B91" s="34" t="s">
        <v>319</v>
      </c>
    </row>
    <row r="92" spans="1:2" ht="159.5" x14ac:dyDescent="0.35">
      <c r="A92" s="34" t="s">
        <v>294</v>
      </c>
      <c r="B92" s="34" t="s">
        <v>322</v>
      </c>
    </row>
    <row r="93" spans="1:2" ht="188.5" x14ac:dyDescent="0.35">
      <c r="A93" s="34" t="s">
        <v>295</v>
      </c>
      <c r="B93" s="34" t="s">
        <v>323</v>
      </c>
    </row>
    <row r="94" spans="1:2" ht="101.5" x14ac:dyDescent="0.35">
      <c r="A94" s="34" t="s">
        <v>296</v>
      </c>
      <c r="B94" s="34" t="s">
        <v>325</v>
      </c>
    </row>
    <row r="95" spans="1:2" ht="181.25" customHeight="1" x14ac:dyDescent="0.35">
      <c r="A95" s="34" t="s">
        <v>297</v>
      </c>
      <c r="B95" s="34" t="s">
        <v>326</v>
      </c>
    </row>
    <row r="96" spans="1:2" ht="101.5" x14ac:dyDescent="0.35">
      <c r="A96" s="34" t="s">
        <v>298</v>
      </c>
      <c r="B96" s="34" t="s">
        <v>328</v>
      </c>
    </row>
    <row r="97" spans="1:2" ht="203" x14ac:dyDescent="0.35">
      <c r="A97" s="34" t="s">
        <v>299</v>
      </c>
      <c r="B97" s="34" t="s">
        <v>329</v>
      </c>
    </row>
    <row r="98" spans="1:2" ht="58" x14ac:dyDescent="0.35">
      <c r="A98" s="34" t="s">
        <v>300</v>
      </c>
      <c r="B98" s="34" t="s">
        <v>331</v>
      </c>
    </row>
    <row r="99" spans="1:2" ht="246.5" x14ac:dyDescent="0.35">
      <c r="A99" s="34" t="s">
        <v>301</v>
      </c>
      <c r="B99" s="34" t="s">
        <v>332</v>
      </c>
    </row>
    <row r="100" spans="1:2" ht="43.5" x14ac:dyDescent="0.35">
      <c r="A100" s="34" t="s">
        <v>302</v>
      </c>
      <c r="B100" s="34" t="s">
        <v>334</v>
      </c>
    </row>
    <row r="101" spans="1:2" ht="130.5" x14ac:dyDescent="0.35">
      <c r="A101" s="34" t="s">
        <v>303</v>
      </c>
      <c r="B101" s="34" t="s">
        <v>335</v>
      </c>
    </row>
    <row r="102" spans="1:2" ht="43.5" x14ac:dyDescent="0.35">
      <c r="A102" s="34" t="s">
        <v>304</v>
      </c>
      <c r="B102" s="34" t="s">
        <v>337</v>
      </c>
    </row>
    <row r="103" spans="1:2" ht="130.5" x14ac:dyDescent="0.35">
      <c r="A103" s="34" t="s">
        <v>305</v>
      </c>
      <c r="B103" s="34" t="s">
        <v>338</v>
      </c>
    </row>
    <row r="104" spans="1:2" ht="145" x14ac:dyDescent="0.35">
      <c r="A104" s="34" t="s">
        <v>151</v>
      </c>
      <c r="B104" s="34" t="s">
        <v>342</v>
      </c>
    </row>
    <row r="105" spans="1:2" ht="275.39999999999998" customHeight="1" x14ac:dyDescent="0.35">
      <c r="A105" s="34" t="s">
        <v>172</v>
      </c>
      <c r="B105" s="34" t="s">
        <v>343</v>
      </c>
    </row>
    <row r="106" spans="1:2" ht="261" x14ac:dyDescent="0.35">
      <c r="A106" s="34" t="s">
        <v>152</v>
      </c>
      <c r="B106" s="34" t="s">
        <v>346</v>
      </c>
    </row>
    <row r="107" spans="1:2" ht="261" x14ac:dyDescent="0.35">
      <c r="A107" s="34" t="s">
        <v>173</v>
      </c>
      <c r="B107" s="34" t="s">
        <v>345</v>
      </c>
    </row>
    <row r="108" spans="1:2" ht="185.4" customHeight="1" x14ac:dyDescent="0.35">
      <c r="A108" s="34" t="s">
        <v>153</v>
      </c>
      <c r="B108" s="34" t="s">
        <v>351</v>
      </c>
    </row>
    <row r="109" spans="1:2" ht="210" customHeight="1" x14ac:dyDescent="0.35">
      <c r="A109" s="34" t="s">
        <v>174</v>
      </c>
      <c r="B109" s="34" t="s">
        <v>354</v>
      </c>
    </row>
    <row r="110" spans="1:2" ht="101.5" x14ac:dyDescent="0.35">
      <c r="A110" s="34" t="s">
        <v>359</v>
      </c>
      <c r="B110" s="34" t="s">
        <v>370</v>
      </c>
    </row>
    <row r="111" spans="1:2" ht="189.65" customHeight="1" x14ac:dyDescent="0.35">
      <c r="A111" s="34" t="s">
        <v>360</v>
      </c>
      <c r="B111" s="34" t="s">
        <v>371</v>
      </c>
    </row>
    <row r="112" spans="1:2" ht="29" x14ac:dyDescent="0.35">
      <c r="A112" s="34" t="s">
        <v>361</v>
      </c>
      <c r="B112" s="56" t="s">
        <v>78</v>
      </c>
    </row>
    <row r="113" spans="1:2" ht="159" customHeight="1" x14ac:dyDescent="0.35">
      <c r="A113" s="34" t="s">
        <v>362</v>
      </c>
      <c r="B113" s="34" t="s">
        <v>372</v>
      </c>
    </row>
    <row r="114" spans="1:2" ht="163.25" customHeight="1" x14ac:dyDescent="0.35">
      <c r="A114" s="34" t="s">
        <v>363</v>
      </c>
      <c r="B114" s="34" t="s">
        <v>374</v>
      </c>
    </row>
    <row r="115" spans="1:2" ht="29" x14ac:dyDescent="0.35">
      <c r="A115" s="34" t="s">
        <v>364</v>
      </c>
      <c r="B115" s="34" t="s">
        <v>375</v>
      </c>
    </row>
    <row r="116" spans="1:2" ht="146.4" customHeight="1" x14ac:dyDescent="0.35">
      <c r="A116" s="34" t="s">
        <v>365</v>
      </c>
      <c r="B116" s="34" t="s">
        <v>378</v>
      </c>
    </row>
    <row r="117" spans="1:2" ht="72.5" x14ac:dyDescent="0.35">
      <c r="A117" s="34" t="s">
        <v>366</v>
      </c>
      <c r="B117" s="34" t="s">
        <v>377</v>
      </c>
    </row>
    <row r="118" spans="1:2" ht="232" x14ac:dyDescent="0.35">
      <c r="A118" s="34" t="s">
        <v>367</v>
      </c>
      <c r="B118" s="34" t="s">
        <v>380</v>
      </c>
    </row>
    <row r="119" spans="1:2" ht="159.5" x14ac:dyDescent="0.35">
      <c r="A119" s="34" t="s">
        <v>368</v>
      </c>
      <c r="B119" s="34" t="s">
        <v>381</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3"/>
  <sheetViews>
    <sheetView workbookViewId="0">
      <selection activeCell="B6" sqref="B6"/>
    </sheetView>
  </sheetViews>
  <sheetFormatPr defaultRowHeight="14.5" x14ac:dyDescent="0.35"/>
  <sheetData>
    <row r="1" spans="1:1" x14ac:dyDescent="0.35">
      <c r="A1" s="29" t="s">
        <v>16</v>
      </c>
    </row>
    <row r="2" spans="1:1" x14ac:dyDescent="0.35">
      <c r="A2" s="29" t="s">
        <v>17</v>
      </c>
    </row>
    <row r="3" spans="1:1" x14ac:dyDescent="0.35">
      <c r="A3" t="s">
        <v>15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AA1BAC4DF7ABA43816E72C84A9F2082" ma:contentTypeVersion="10" ma:contentTypeDescription="Create a new document." ma:contentTypeScope="" ma:versionID="a865a256b2452a9270f9c785bfb5505d">
  <xsd:schema xmlns:xsd="http://www.w3.org/2001/XMLSchema" xmlns:xs="http://www.w3.org/2001/XMLSchema" xmlns:p="http://schemas.microsoft.com/office/2006/metadata/properties" xmlns:ns3="5aed1215-c41a-4a95-9d75-ae8845dcd29a" targetNamespace="http://schemas.microsoft.com/office/2006/metadata/properties" ma:root="true" ma:fieldsID="a75138609e8ae053c7624c971bb761fb" ns3:_="">
    <xsd:import namespace="5aed1215-c41a-4a95-9d75-ae8845dcd29a"/>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ed1215-c41a-4a95-9d75-ae8845dcd29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A7ED431-604B-4768-A8B2-7901CB90C5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aed1215-c41a-4a95-9d75-ae8845dcd2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CD6B32-99B8-46B1-913C-679AA880295D}">
  <ds:schemaRefs>
    <ds:schemaRef ds:uri="http://schemas.microsoft.com/sharepoint/v3/contenttype/forms"/>
  </ds:schemaRefs>
</ds:datastoreItem>
</file>

<file path=customXml/itemProps3.xml><?xml version="1.0" encoding="utf-8"?>
<ds:datastoreItem xmlns:ds="http://schemas.openxmlformats.org/officeDocument/2006/customXml" ds:itemID="{2B663921-6DEC-4A76-86F1-1C80E4AFDB0D}">
  <ds:schemaRefs>
    <ds:schemaRef ds:uri="http://schemas.microsoft.com/office/2006/documentManagement/types"/>
    <ds:schemaRef ds:uri="http://schemas.microsoft.com/office/infopath/2007/PartnerControls"/>
    <ds:schemaRef ds:uri="http://purl.org/dc/dcmitype/"/>
    <ds:schemaRef ds:uri="http://purl.org/dc/elements/1.1/"/>
    <ds:schemaRef ds:uri="http://schemas.openxmlformats.org/package/2006/metadata/core-properties"/>
    <ds:schemaRef ds:uri="http://purl.org/dc/terms/"/>
    <ds:schemaRef ds:uri="5aed1215-c41a-4a95-9d75-ae8845dcd29a"/>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10</vt:i4>
      </vt:variant>
    </vt:vector>
  </HeadingPairs>
  <TitlesOfParts>
    <vt:vector size="10" baseType="lpstr">
      <vt:lpstr>Introduction</vt:lpstr>
      <vt:lpstr>Instructions</vt:lpstr>
      <vt:lpstr>1. General policy</vt:lpstr>
      <vt:lpstr>2. Human resources policy</vt:lpstr>
      <vt:lpstr>3. Leadership</vt:lpstr>
      <vt:lpstr>4. Internal &amp; external comm</vt:lpstr>
      <vt:lpstr>5. Diversity networks</vt:lpstr>
      <vt:lpstr>Feedback</vt:lpstr>
      <vt:lpstr>Drop down</vt:lpstr>
      <vt:lpstr>Explanatory info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Ellen Delvaux</dc:creator>
  <cp:lastModifiedBy>Ellis Aukema</cp:lastModifiedBy>
  <dcterms:created xsi:type="dcterms:W3CDTF">2020-10-18T18:45:02Z</dcterms:created>
  <dcterms:modified xsi:type="dcterms:W3CDTF">2022-01-19T20:50:57Z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0x0101006AA1BAC4DF7ABA43816E72C84A9F2082</vt:lpwstr>
  </property>
</Properties>
</file>